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0" windowHeight="96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<sst xmlns="http://schemas.openxmlformats.org/spreadsheetml/2006/main" count="175" uniqueCount="83">
  <si>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</si>
  <si>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</si>
  <si>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</si>
  <si>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</si>
  <si>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</si>
  <si>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</si>
  <si>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</si>
  <si>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</si>
  <si>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</si>
  <si>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</si>
  <si>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</si>
  <si>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</si>
  <si>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</si>
  <si>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</si>
  <si>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</si>
  <si>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</si>
  <si>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</si>
  <si>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</si>
  <si>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</si>
  <si>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</si>
  <si>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</si>
  <si>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</si>
  <si>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</si>
  <si>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</si>
  <si>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</si>
  <si>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</si>
  <si>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</si>
  <si>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</si>
  <si>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</si>
  <si>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</si>
  <si>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</si>
  <si>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</si>
  <si>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</si>
  <si>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</si>
  <si>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</si>
  <si>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</si>
  <si>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</si>
  <si>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</si>
  <si>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</si>
  <si>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</si>
  <si>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</si>
  <si>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</si>
  <si>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</si>
  <si>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</si>
  <si>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</si>
  <si>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</si>
  <si>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</si>
  <si>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</si>
  <si>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</si>
  <si>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</si>
  <si>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</si>
  <si>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</si>
  <si>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</si>
  <si>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BI01010001010000000000000515BI0100001124</t>
  </si>
  <si>
    <t>BI01010001010000000000000515BI0100001125</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</si>
  <si>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</si>
  <si>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</si>
  <si>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</si>
  <si>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</si>
  <si>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</si>
  <si>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</si>
  <si>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</si>
  <si>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</si>
  <si>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Principal, Hindu College, University of Delhi</t>
  </si>
  <si>
    <t xml:space="preserve">Barricading work </t>
  </si>
  <si>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Engineer-in-charge.All kinds of soil. </t>
  </si>
  <si>
    <t>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t>
  </si>
  <si>
    <t>Concrete of M25 grade with minimum cement
content of 330 kg /cum All works upto plinth level</t>
  </si>
  <si>
    <t>Structural steel work in single section, fixed with or without connecting plate,or riveted, bolted or welded in built up sections, trusses and framed work, including cutting, hoisting, fixing in position  and applying a priming coat of approved steel primer all complete.</t>
  </si>
  <si>
    <t>Painting with synthetic enamel paint of approved brand and manufacture to give an even shade :  Two or more coats on new work on steel surface</t>
  </si>
  <si>
    <t>Providing and fixing at all heights, levels and locations  .45 mm Th. Pre painted galvalume sheet (PPGL) confirming to  IS 14246-1995,Steel sheets with coating of Al-Zn alloy,  55% aluminum, 43.4% zinc, and 1.6% silicon The Roof Sheets shall be fixed on to the structural steel frame work using 5x95mm self tapping self drilling screws with minimum 3 mm th. EPDM Seal Fasteners / J Hooks &amp; Nuts of 8mm diameter with bitumen &amp; GI Limpet Washers complete up to all edges of  of the Sheet.all inclusive of labour, scaffolding, T&amp;P and sundries etc. complete as per directions of the Engineer-In-Charge. .
Approved makes:
JSW COLOURON PLUS, TATA BLUESCOPE, HINDALCO EVERLAST.</t>
  </si>
  <si>
    <t>Demolition work of Existing Boys hostel - salvage amount as per below scope</t>
  </si>
  <si>
    <t>B. Demolition work – Existing Boys Hostel, GF 3307.68 Sq. Mt. , FF 2746.28 Sq.Mt.
1.  Removal of fittings ,  furnishings and Furniture 
2. Removal of door, windows and almirahs
3. Removal of buried and surface services pipes  
4. Demolition of Mumties and first floor
5. Demolition of Ground floor
6. Clearing of Debris of Superstructure 
7. Excavation for RCC, brick work and PCC in foundation 
8. Removal of debris of Foundation
9. Handing over of Site cleared to the satisfaction of Engineer-in Charge</t>
  </si>
  <si>
    <t>cum</t>
  </si>
  <si>
    <t>kg</t>
  </si>
  <si>
    <t>sqm</t>
  </si>
  <si>
    <t>Job</t>
  </si>
  <si>
    <r>
      <t xml:space="preserve">TOTAL AMOUNT  
             in
</t>
    </r>
    <r>
      <rPr>
        <b/>
        <sz val="11"/>
        <color indexed="10"/>
        <rFont val="Arial"/>
        <family val="2"/>
      </rPr>
      <t xml:space="preserve">       Rs.      P</t>
    </r>
  </si>
  <si>
    <t>Name of Work: BARRICADING AND DEMOLITION WORKS AT HINDU COLLEGE, DELHI UNIVERSITY, DELH</t>
  </si>
  <si>
    <t>Any item Covered under DSR-2021 but not specified in above BOQ shall be executed as per the Percentage nelow or above DSR-2021 rates by the quoted Percentage here, The amount of rs, 4,00,000.0 is just indicative and the amount of Extra items shall be as per site requirements without any upper or lower limit. The Contractor is required to fill the percentage above DSR or below DSR by adding or deducting it from 100% . say the Contractor wants to quote 20% below DSR then he should quote 100-20 =80% . Since the Softaware accepts only multiplication so 80% should be written as 0.8</t>
  </si>
  <si>
    <t>Percentage in Decimel</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</si>
  <si>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 All rates should be inclusive of all taxes including GST)</t>
    </r>
    <r>
      <rPr>
        <b/>
        <sz val="11"/>
        <rFont val="Arial"/>
        <family val="2"/>
      </rPr>
      <t xml:space="preserve">
 </t>
    </r>
  </si>
  <si>
    <t>Contract No:  HC-1/3604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</si>
</sst>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164"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4"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64" fontId="68"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3" fillId="0" borderId="13" xfId="57" applyNumberFormat="1" applyFont="1" applyFill="1" applyBorder="1" applyAlignment="1">
      <alignment horizontal="center" vertical="top"/>
      <protection/>
    </xf>
    <xf numFmtId="2" fontId="3" fillId="0" borderId="13" xfId="58" applyNumberFormat="1" applyFont="1" applyFill="1" applyBorder="1" applyAlignment="1">
      <alignment horizontal="center" vertical="top"/>
      <protection/>
    </xf>
    <xf numFmtId="0" fontId="3" fillId="0" borderId="0" xfId="57" applyNumberFormat="1" applyFont="1" applyFill="1" applyBorder="1" applyAlignment="1">
      <alignment horizontal="center" vertical="center"/>
      <protection/>
    </xf>
    <xf numFmtId="0" fontId="3" fillId="0" borderId="13" xfId="57" applyNumberFormat="1" applyFont="1" applyFill="1" applyBorder="1" applyAlignment="1" applyProtection="1">
      <alignment horizontal="center" vertical="top"/>
      <protection/>
    </xf>
    <xf numFmtId="2" fontId="2" fillId="33" borderId="13" xfId="57" applyNumberFormat="1" applyFont="1" applyFill="1" applyBorder="1" applyAlignment="1" applyProtection="1">
      <alignment horizontal="center" vertical="top"/>
      <protection locked="0"/>
    </xf>
    <xf numFmtId="164" fontId="2" fillId="0" borderId="13" xfId="57" applyNumberFormat="1" applyFont="1" applyFill="1" applyBorder="1" applyAlignment="1" applyProtection="1">
      <alignment horizontal="center" vertical="top"/>
      <protection/>
    </xf>
    <xf numFmtId="164" fontId="3" fillId="0" borderId="0" xfId="57" applyNumberFormat="1" applyFont="1" applyFill="1" applyAlignment="1">
      <alignment horizontal="center" vertical="top"/>
      <protection/>
    </xf>
    <xf numFmtId="0" fontId="14" fillId="0" borderId="11" xfId="58" applyNumberFormat="1" applyFont="1" applyFill="1" applyBorder="1" applyAlignment="1" applyProtection="1">
      <alignment horizontal="center" vertical="center" wrapText="1"/>
      <protection/>
    </xf>
    <xf numFmtId="0" fontId="0" fillId="0" borderId="0" xfId="57" applyNumberFormat="1" applyFill="1" applyAlignment="1">
      <alignment horizontal="center"/>
      <protection/>
    </xf>
    <xf numFmtId="0" fontId="3" fillId="0" borderId="13" xfId="57"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6"/>
  <sheetViews>
    <sheetView showGridLines="0" zoomScale="73" zoomScaleNormal="73" zoomScalePageLayoutView="0" workbookViewId="0" topLeftCell="A1">
      <selection activeCell="M14" sqref="M14"/>
    </sheetView>
  </sheetViews>
  <sheetFormatPr defaultColWidth="9.140625" defaultRowHeight="15"/>
  <cols>
    <col min="1" max="1" width="15.421875" style="60" customWidth="1"/>
    <col min="2" max="2" width="47.8515625" style="60" customWidth="1"/>
    <col min="3" max="3" width="10.140625" style="60" hidden="1" customWidth="1"/>
    <col min="4" max="4" width="14.57421875" style="60" customWidth="1"/>
    <col min="5" max="5" width="11.28125" style="60" customWidth="1"/>
    <col min="6" max="6" width="14.421875" style="60" hidden="1" customWidth="1"/>
    <col min="7" max="7" width="14.140625" style="60" hidden="1" customWidth="1"/>
    <col min="8" max="9" width="12.140625" style="60" hidden="1" customWidth="1"/>
    <col min="10" max="10" width="9.00390625" style="60" hidden="1" customWidth="1"/>
    <col min="11" max="11" width="19.57421875" style="60" hidden="1" customWidth="1"/>
    <col min="12" max="12" width="14.28125" style="60" hidden="1" customWidth="1"/>
    <col min="13" max="13" width="19.00390625" style="79" customWidth="1"/>
    <col min="14" max="14" width="15.28125" style="61" hidden="1" customWidth="1"/>
    <col min="15" max="15" width="14.28125" style="60" hidden="1" customWidth="1"/>
    <col min="16" max="16" width="17.28125" style="60" hidden="1" customWidth="1"/>
    <col min="17" max="17" width="18.421875" style="60" hidden="1" customWidth="1"/>
    <col min="18" max="18" width="17.421875" style="60" hidden="1" customWidth="1"/>
    <col min="19" max="19" width="14.7109375" style="60" hidden="1" customWidth="1"/>
    <col min="20" max="20" width="14.8515625" style="60" hidden="1" customWidth="1"/>
    <col min="21" max="21" width="16.421875" style="60" hidden="1" customWidth="1"/>
    <col min="22" max="22" width="13.00390625" style="60" hidden="1" customWidth="1"/>
    <col min="23" max="51" width="9.140625" style="60" hidden="1" customWidth="1"/>
    <col min="52" max="52" width="10.28125" style="60" hidden="1" customWidth="1"/>
    <col min="53" max="53" width="20.28125" style="60" customWidth="1"/>
    <col min="54" max="54" width="18.8515625" style="60" hidden="1" customWidth="1"/>
    <col min="55" max="55" width="43.57421875" style="60" customWidth="1"/>
    <col min="56" max="238" width="9.140625" style="60" customWidth="1"/>
    <col min="239" max="243" width="9.140625" style="62" customWidth="1"/>
    <col min="244" max="16384" width="9.140625" style="60" customWidth="1"/>
  </cols>
  <sheetData>
    <row r="1" spans="1:243" s="1" customFormat="1" ht="25.5" customHeight="1">
      <c r="A1" s="87" t="str">
        <f>B2&amp;" BoQ"</f>
        <v>Item Rate BoQ</v>
      </c>
      <c r="B1" s="87"/>
      <c r="C1" s="87"/>
      <c r="D1" s="87"/>
      <c r="E1" s="87"/>
      <c r="F1" s="87"/>
      <c r="G1" s="87"/>
      <c r="H1" s="87"/>
      <c r="I1" s="87"/>
      <c r="J1" s="87"/>
      <c r="K1" s="87"/>
      <c r="L1" s="87"/>
      <c r="M1" s="73"/>
      <c r="O1" s="2"/>
      <c r="P1" s="2"/>
      <c r="Q1" s="3"/>
      <c r="IE1" s="3"/>
      <c r="IF1" s="3"/>
      <c r="IG1" s="3"/>
      <c r="IH1" s="3"/>
      <c r="II1" s="3"/>
    </row>
    <row r="2" spans="1:17" s="1" customFormat="1" ht="25.5" customHeight="1" hidden="1">
      <c r="A2" s="4" t="s">
        <v>3</v>
      </c>
      <c r="B2" s="4" t="s">
        <v>4</v>
      </c>
      <c r="C2" s="66" t="s">
        <v>5</v>
      </c>
      <c r="D2" s="66" t="s">
        <v>6</v>
      </c>
      <c r="E2" s="4" t="s">
        <v>7</v>
      </c>
      <c r="J2" s="5"/>
      <c r="K2" s="5"/>
      <c r="L2" s="5"/>
      <c r="M2" s="73"/>
      <c r="O2" s="2"/>
      <c r="P2" s="2"/>
      <c r="Q2" s="3"/>
    </row>
    <row r="3" spans="1:243" s="1" customFormat="1" ht="30" customHeight="1" hidden="1">
      <c r="A3" s="1" t="s">
        <v>8</v>
      </c>
      <c r="C3" s="1" t="s">
        <v>9</v>
      </c>
      <c r="M3" s="73"/>
      <c r="IE3" s="3"/>
      <c r="IF3" s="3"/>
      <c r="IG3" s="3"/>
      <c r="IH3" s="3"/>
      <c r="II3" s="3"/>
    </row>
    <row r="4" spans="1:243" s="6" customFormat="1" ht="30.75" customHeight="1">
      <c r="A4" s="88" t="s">
        <v>63</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78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82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61</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60.5" customHeight="1">
      <c r="A11" s="13" t="s">
        <v>0</v>
      </c>
      <c r="B11" s="13" t="s">
        <v>18</v>
      </c>
      <c r="C11" s="13" t="s">
        <v>1</v>
      </c>
      <c r="D11" s="13" t="s">
        <v>19</v>
      </c>
      <c r="E11" s="13" t="s">
        <v>20</v>
      </c>
      <c r="F11" s="13" t="s">
        <v>62</v>
      </c>
      <c r="G11" s="13"/>
      <c r="H11" s="13"/>
      <c r="I11" s="13" t="s">
        <v>21</v>
      </c>
      <c r="J11" s="13" t="s">
        <v>22</v>
      </c>
      <c r="K11" s="13" t="s">
        <v>23</v>
      </c>
      <c r="L11" s="13" t="s">
        <v>24</v>
      </c>
      <c r="M11" s="16" t="s">
        <v>81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77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8.75" customHeight="1">
      <c r="A13" s="19">
        <v>1</v>
      </c>
      <c r="B13" s="20" t="s">
        <v>64</v>
      </c>
      <c r="C13" s="21" t="s">
        <v>34</v>
      </c>
      <c r="D13" s="22"/>
      <c r="E13" s="23"/>
      <c r="F13" s="22"/>
      <c r="G13" s="24"/>
      <c r="H13" s="24"/>
      <c r="I13" s="22"/>
      <c r="J13" s="25"/>
      <c r="K13" s="26"/>
      <c r="L13" s="26"/>
      <c r="M13" s="74"/>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35</v>
      </c>
      <c r="IG13" s="34" t="s">
        <v>36</v>
      </c>
      <c r="IH13" s="34">
        <v>10</v>
      </c>
      <c r="II13" s="34" t="s">
        <v>37</v>
      </c>
    </row>
    <row r="14" spans="1:243" s="33" customFormat="1" ht="99.75">
      <c r="A14" s="19">
        <v>1.01</v>
      </c>
      <c r="B14" s="32" t="s">
        <v>65</v>
      </c>
      <c r="C14" s="21" t="s">
        <v>38</v>
      </c>
      <c r="D14" s="72">
        <v>50</v>
      </c>
      <c r="E14" s="71" t="s">
        <v>73</v>
      </c>
      <c r="F14" s="70">
        <v>0</v>
      </c>
      <c r="G14" s="36"/>
      <c r="H14" s="24"/>
      <c r="I14" s="22" t="s">
        <v>40</v>
      </c>
      <c r="J14" s="25">
        <f aca="true" t="shared" si="0" ref="J14:J19">IF(I14="Less(-)",-1,1)</f>
        <v>1</v>
      </c>
      <c r="K14" s="26" t="s">
        <v>58</v>
      </c>
      <c r="L14" s="26" t="s">
        <v>7</v>
      </c>
      <c r="M14" s="7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7">
        <f>total_amount_ba($B$2,$D$2,D14,F14,J14,K14,M14)</f>
        <v>0</v>
      </c>
      <c r="BB14" s="67">
        <f>BA14+SUM(N14:AZ14)</f>
        <v>0</v>
      </c>
      <c r="BC14" s="32" t="str">
        <f>SpellNumber(L14,BB14)</f>
        <v>INR Zero Only</v>
      </c>
      <c r="IE14" s="34">
        <v>1.01</v>
      </c>
      <c r="IF14" s="34" t="s">
        <v>41</v>
      </c>
      <c r="IG14" s="34" t="s">
        <v>36</v>
      </c>
      <c r="IH14" s="34">
        <v>123.223</v>
      </c>
      <c r="II14" s="34" t="s">
        <v>39</v>
      </c>
    </row>
    <row r="15" spans="1:243" s="33" customFormat="1" ht="228">
      <c r="A15" s="19">
        <v>2.01</v>
      </c>
      <c r="B15" s="32" t="s">
        <v>66</v>
      </c>
      <c r="C15" s="21" t="s">
        <v>42</v>
      </c>
      <c r="D15" s="72"/>
      <c r="E15" s="23"/>
      <c r="F15" s="22"/>
      <c r="G15" s="24"/>
      <c r="H15" s="24"/>
      <c r="I15" s="22"/>
      <c r="J15" s="25"/>
      <c r="K15" s="26"/>
      <c r="L15" s="26"/>
      <c r="M15" s="74"/>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v>1.02</v>
      </c>
      <c r="IF15" s="34" t="s">
        <v>43</v>
      </c>
      <c r="IG15" s="34" t="s">
        <v>44</v>
      </c>
      <c r="IH15" s="34">
        <v>213</v>
      </c>
      <c r="II15" s="34" t="s">
        <v>39</v>
      </c>
    </row>
    <row r="16" spans="1:243" s="33" customFormat="1" ht="39.75" customHeight="1">
      <c r="A16" s="19">
        <v>2.02</v>
      </c>
      <c r="B16" s="32" t="s">
        <v>67</v>
      </c>
      <c r="C16" s="21" t="s">
        <v>45</v>
      </c>
      <c r="D16" s="72">
        <v>50</v>
      </c>
      <c r="E16" s="71" t="s">
        <v>73</v>
      </c>
      <c r="F16" s="70">
        <v>0</v>
      </c>
      <c r="G16" s="36"/>
      <c r="H16" s="36"/>
      <c r="I16" s="22" t="s">
        <v>40</v>
      </c>
      <c r="J16" s="25">
        <f t="shared" si="0"/>
        <v>1</v>
      </c>
      <c r="K16" s="26" t="s">
        <v>58</v>
      </c>
      <c r="L16" s="26" t="s">
        <v>7</v>
      </c>
      <c r="M16" s="75"/>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7">
        <f>total_amount_ba($B$2,$D$2,D16,F16,J16,K16,M16)</f>
        <v>0</v>
      </c>
      <c r="BB16" s="67">
        <f aca="true" t="shared" si="1" ref="BB16:BB22">BA16+SUM(N16:AZ16)</f>
        <v>0</v>
      </c>
      <c r="BC16" s="32" t="str">
        <f>SpellNumber(L16,BB16)</f>
        <v>INR Zero Only</v>
      </c>
      <c r="IE16" s="34">
        <v>2</v>
      </c>
      <c r="IF16" s="34" t="s">
        <v>35</v>
      </c>
      <c r="IG16" s="34" t="s">
        <v>46</v>
      </c>
      <c r="IH16" s="34">
        <v>10</v>
      </c>
      <c r="II16" s="34" t="s">
        <v>39</v>
      </c>
    </row>
    <row r="17" spans="1:243" s="33" customFormat="1" ht="85.5">
      <c r="A17" s="19">
        <v>3</v>
      </c>
      <c r="B17" s="32" t="s">
        <v>68</v>
      </c>
      <c r="C17" s="21" t="s">
        <v>47</v>
      </c>
      <c r="D17" s="72">
        <v>28202</v>
      </c>
      <c r="E17" s="71" t="s">
        <v>74</v>
      </c>
      <c r="F17" s="70">
        <v>0</v>
      </c>
      <c r="G17" s="36"/>
      <c r="H17" s="36"/>
      <c r="I17" s="22" t="s">
        <v>40</v>
      </c>
      <c r="J17" s="25">
        <f t="shared" si="0"/>
        <v>1</v>
      </c>
      <c r="K17" s="26" t="s">
        <v>58</v>
      </c>
      <c r="L17" s="26" t="s">
        <v>7</v>
      </c>
      <c r="M17" s="7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7">
        <f>total_amount_ba($B$2,$D$2,D17,F17,J17,K17,M17)</f>
        <v>0</v>
      </c>
      <c r="BB17" s="67">
        <f t="shared" si="1"/>
        <v>0</v>
      </c>
      <c r="BC17" s="32" t="str">
        <f>SpellNumber(L17,BB17)</f>
        <v>INR Zero Only</v>
      </c>
      <c r="IE17" s="34">
        <v>3</v>
      </c>
      <c r="IF17" s="34" t="s">
        <v>48</v>
      </c>
      <c r="IG17" s="34" t="s">
        <v>49</v>
      </c>
      <c r="IH17" s="34">
        <v>10</v>
      </c>
      <c r="II17" s="34" t="s">
        <v>39</v>
      </c>
    </row>
    <row r="18" spans="1:243" s="33" customFormat="1" ht="67.5">
      <c r="A18" s="19">
        <v>4</v>
      </c>
      <c r="B18" s="32" t="s">
        <v>69</v>
      </c>
      <c r="C18" s="21" t="s">
        <v>50</v>
      </c>
      <c r="D18" s="72">
        <v>345</v>
      </c>
      <c r="E18" s="71" t="s">
        <v>75</v>
      </c>
      <c r="F18" s="70">
        <v>0</v>
      </c>
      <c r="G18" s="36"/>
      <c r="H18" s="36"/>
      <c r="I18" s="22" t="s">
        <v>40</v>
      </c>
      <c r="J18" s="25">
        <f t="shared" si="0"/>
        <v>1</v>
      </c>
      <c r="K18" s="26" t="s">
        <v>58</v>
      </c>
      <c r="L18" s="26" t="s">
        <v>7</v>
      </c>
      <c r="M18" s="75"/>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7">
        <f>total_amount_ba($B$2,$D$2,D18,F18,J18,K18,M18)</f>
        <v>0</v>
      </c>
      <c r="BB18" s="67">
        <f t="shared" si="1"/>
        <v>0</v>
      </c>
      <c r="BC18" s="32" t="str">
        <f>SpellNumber(L18,BB18)</f>
        <v>INR Zero Only</v>
      </c>
      <c r="IE18" s="34">
        <v>1.01</v>
      </c>
      <c r="IF18" s="34" t="s">
        <v>41</v>
      </c>
      <c r="IG18" s="34" t="s">
        <v>36</v>
      </c>
      <c r="IH18" s="34">
        <v>123.223</v>
      </c>
      <c r="II18" s="34" t="s">
        <v>39</v>
      </c>
    </row>
    <row r="19" spans="1:243" s="33" customFormat="1" ht="256.5">
      <c r="A19" s="19">
        <v>5</v>
      </c>
      <c r="B19" s="32" t="s">
        <v>70</v>
      </c>
      <c r="C19" s="21" t="s">
        <v>51</v>
      </c>
      <c r="D19" s="72">
        <v>2282</v>
      </c>
      <c r="E19" s="71" t="s">
        <v>75</v>
      </c>
      <c r="F19" s="70">
        <v>0</v>
      </c>
      <c r="G19" s="36"/>
      <c r="H19" s="36"/>
      <c r="I19" s="22" t="s">
        <v>40</v>
      </c>
      <c r="J19" s="25">
        <f t="shared" si="0"/>
        <v>1</v>
      </c>
      <c r="K19" s="26" t="s">
        <v>58</v>
      </c>
      <c r="L19" s="26" t="s">
        <v>7</v>
      </c>
      <c r="M19" s="7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1"/>
      <c r="AV19" s="40"/>
      <c r="AW19" s="40"/>
      <c r="AX19" s="40"/>
      <c r="AY19" s="40"/>
      <c r="AZ19" s="40"/>
      <c r="BA19" s="67">
        <f>total_amount_ba($B$2,$D$2,D19,F19,J19,K19,M19)</f>
        <v>0</v>
      </c>
      <c r="BB19" s="67">
        <f t="shared" si="1"/>
        <v>0</v>
      </c>
      <c r="BC19" s="32" t="str">
        <f>SpellNumber(L19,BB19)</f>
        <v>INR Zero Only</v>
      </c>
      <c r="IE19" s="34">
        <v>1.02</v>
      </c>
      <c r="IF19" s="34" t="s">
        <v>43</v>
      </c>
      <c r="IG19" s="34" t="s">
        <v>44</v>
      </c>
      <c r="IH19" s="34">
        <v>213</v>
      </c>
      <c r="II19" s="34" t="s">
        <v>39</v>
      </c>
    </row>
    <row r="20" spans="1:243" s="33" customFormat="1" ht="201" customHeight="1">
      <c r="A20" s="19">
        <v>6</v>
      </c>
      <c r="B20" s="42" t="s">
        <v>79</v>
      </c>
      <c r="C20" s="21" t="s">
        <v>52</v>
      </c>
      <c r="D20" s="72">
        <v>400000</v>
      </c>
      <c r="E20" s="80" t="s">
        <v>80</v>
      </c>
      <c r="F20" s="70">
        <v>0</v>
      </c>
      <c r="G20" s="36"/>
      <c r="H20" s="36"/>
      <c r="I20" s="22" t="s">
        <v>40</v>
      </c>
      <c r="J20" s="25">
        <f>IF(I20="Less(-)",-1,1)</f>
        <v>1</v>
      </c>
      <c r="K20" s="26" t="s">
        <v>58</v>
      </c>
      <c r="L20" s="26" t="s">
        <v>7</v>
      </c>
      <c r="M20" s="7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1"/>
      <c r="AV20" s="40"/>
      <c r="AW20" s="40"/>
      <c r="AX20" s="40"/>
      <c r="AY20" s="40"/>
      <c r="AZ20" s="40"/>
      <c r="BA20" s="67">
        <f>total_amount_ba($B$2,$D$2,D20,F20,J20,K20,M20)</f>
        <v>0</v>
      </c>
      <c r="BB20" s="67">
        <f>BA20+SUM(N20:AZ20)</f>
        <v>0</v>
      </c>
      <c r="BC20" s="32" t="str">
        <f>SpellNumber(L20,BB20)</f>
        <v>INR Zero Only</v>
      </c>
      <c r="IE20" s="34">
        <v>2</v>
      </c>
      <c r="IF20" s="34" t="s">
        <v>35</v>
      </c>
      <c r="IG20" s="34" t="s">
        <v>46</v>
      </c>
      <c r="IH20" s="34">
        <v>10</v>
      </c>
      <c r="II20" s="34" t="s">
        <v>39</v>
      </c>
    </row>
    <row r="21" spans="1:243" s="33" customFormat="1" ht="67.5">
      <c r="A21" s="19">
        <v>7</v>
      </c>
      <c r="B21" s="20" t="s">
        <v>71</v>
      </c>
      <c r="C21" s="21" t="s">
        <v>53</v>
      </c>
      <c r="D21" s="72"/>
      <c r="E21" s="71"/>
      <c r="F21" s="35"/>
      <c r="G21" s="36"/>
      <c r="H21" s="36"/>
      <c r="I21" s="22"/>
      <c r="J21" s="25"/>
      <c r="K21" s="26"/>
      <c r="L21" s="26"/>
      <c r="M21" s="76"/>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7"/>
      <c r="BB21" s="67"/>
      <c r="BC21" s="32"/>
      <c r="IE21" s="34">
        <v>3</v>
      </c>
      <c r="IF21" s="34" t="s">
        <v>48</v>
      </c>
      <c r="IG21" s="34" t="s">
        <v>49</v>
      </c>
      <c r="IH21" s="34">
        <v>10</v>
      </c>
      <c r="II21" s="34" t="s">
        <v>39</v>
      </c>
    </row>
    <row r="22" spans="1:243" s="33" customFormat="1" ht="199.5" customHeight="1">
      <c r="A22" s="19">
        <v>7.01</v>
      </c>
      <c r="B22" s="32" t="s">
        <v>72</v>
      </c>
      <c r="C22" s="21" t="s">
        <v>54</v>
      </c>
      <c r="D22" s="72">
        <v>1</v>
      </c>
      <c r="E22" s="71" t="s">
        <v>76</v>
      </c>
      <c r="F22" s="69">
        <v>0</v>
      </c>
      <c r="G22" s="36"/>
      <c r="H22" s="36"/>
      <c r="I22" s="22" t="s">
        <v>40</v>
      </c>
      <c r="J22" s="25">
        <f>IF(I22="Less(-)",-1,1)</f>
        <v>1</v>
      </c>
      <c r="K22" s="26" t="s">
        <v>58</v>
      </c>
      <c r="L22" s="26" t="s">
        <v>7</v>
      </c>
      <c r="M22" s="7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7">
        <f>-total_amount_ba($B$2,$D$2,D22,F22,J22,K22,M22)</f>
        <v>0</v>
      </c>
      <c r="BB22" s="67">
        <f t="shared" si="1"/>
        <v>0</v>
      </c>
      <c r="BC22" s="32" t="str">
        <f>SpellNumber(L22,BB22)</f>
        <v>INR Zero Only</v>
      </c>
      <c r="IE22" s="34">
        <v>1.01</v>
      </c>
      <c r="IF22" s="34" t="s">
        <v>41</v>
      </c>
      <c r="IG22" s="34" t="s">
        <v>36</v>
      </c>
      <c r="IH22" s="34">
        <v>123.223</v>
      </c>
      <c r="II22" s="34" t="s">
        <v>39</v>
      </c>
    </row>
    <row r="23" spans="1:243" s="33" customFormat="1" ht="33" customHeight="1">
      <c r="A23" s="43" t="s">
        <v>56</v>
      </c>
      <c r="B23" s="44"/>
      <c r="C23" s="45"/>
      <c r="D23" s="46"/>
      <c r="E23" s="46"/>
      <c r="F23" s="46"/>
      <c r="G23" s="46"/>
      <c r="H23" s="47"/>
      <c r="I23" s="47"/>
      <c r="J23" s="47"/>
      <c r="K23" s="47"/>
      <c r="L23" s="48"/>
      <c r="M23" s="77"/>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68">
        <f>SUM(BA13:BA22)</f>
        <v>0</v>
      </c>
      <c r="BB23" s="68">
        <f>SUM(BB13:BB22)</f>
        <v>0</v>
      </c>
      <c r="BC23" s="32" t="str">
        <f>SpellNumber($E$2,BB23)</f>
        <v>INR Zero Only</v>
      </c>
      <c r="IE23" s="34">
        <v>4</v>
      </c>
      <c r="IF23" s="34" t="s">
        <v>43</v>
      </c>
      <c r="IG23" s="34" t="s">
        <v>55</v>
      </c>
      <c r="IH23" s="34">
        <v>10</v>
      </c>
      <c r="II23" s="34" t="s">
        <v>39</v>
      </c>
    </row>
    <row r="24" spans="1:243" s="58" customFormat="1" ht="39" customHeight="1" hidden="1">
      <c r="A24" s="44" t="s">
        <v>60</v>
      </c>
      <c r="B24" s="50"/>
      <c r="C24" s="51"/>
      <c r="D24" s="52"/>
      <c r="E24" s="53" t="s">
        <v>57</v>
      </c>
      <c r="F24" s="65"/>
      <c r="G24" s="54"/>
      <c r="H24" s="55"/>
      <c r="I24" s="55"/>
      <c r="J24" s="55"/>
      <c r="K24" s="56"/>
      <c r="L24" s="57"/>
      <c r="M24" s="78"/>
      <c r="O24" s="33"/>
      <c r="P24" s="33"/>
      <c r="Q24" s="33"/>
      <c r="R24" s="33"/>
      <c r="S24" s="33"/>
      <c r="BA24" s="63">
        <f>IF(ISBLANK(F24),0,IF(E24="Excess (+)",ROUND(BA23+(BA23*F24),2),IF(E24="Less (-)",ROUND(BA23+(BA23*F24*(-1)),2),0)))</f>
        <v>0</v>
      </c>
      <c r="BB24" s="64">
        <f>ROUND(BA24,0)</f>
        <v>0</v>
      </c>
      <c r="BC24" s="32" t="str">
        <f>SpellNumber(L24,BB24)</f>
        <v> Zero Only</v>
      </c>
      <c r="IE24" s="59"/>
      <c r="IF24" s="59"/>
      <c r="IG24" s="59"/>
      <c r="IH24" s="59"/>
      <c r="II24" s="59"/>
    </row>
    <row r="25" spans="1:243" s="58" customFormat="1" ht="51" customHeight="1">
      <c r="A25" s="43" t="s">
        <v>59</v>
      </c>
      <c r="B25" s="43"/>
      <c r="C25" s="84" t="str">
        <f>SpellNumber($E$2,BB23)</f>
        <v>INR Zero Only</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6"/>
      <c r="IE25" s="59"/>
      <c r="IF25" s="59"/>
      <c r="IG25" s="59"/>
      <c r="IH25" s="59"/>
      <c r="II25" s="59"/>
    </row>
    <row r="26" spans="3:243" s="14" customFormat="1" ht="15">
      <c r="C26" s="60"/>
      <c r="D26" s="60"/>
      <c r="E26" s="60"/>
      <c r="F26" s="60"/>
      <c r="G26" s="60"/>
      <c r="H26" s="60"/>
      <c r="I26" s="60"/>
      <c r="J26" s="60"/>
      <c r="K26" s="60"/>
      <c r="L26" s="60"/>
      <c r="M26" s="79"/>
      <c r="O26" s="60"/>
      <c r="BA26" s="60"/>
      <c r="BC26" s="60"/>
      <c r="IE26" s="15"/>
      <c r="IF26" s="15"/>
      <c r="IG26" s="15"/>
      <c r="IH26" s="15"/>
      <c r="II26" s="15"/>
    </row>
  </sheetData>
  <sheetProtection password="E264" sheet="1" selectLockedCells="1"/>
  <mergeCells count="8">
    <mergeCell ref="A9:BC9"/>
    <mergeCell ref="C25:BC25"/>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allowBlank="1" showInputMessage="1" showErrorMessage="1" promptTitle="Item Description" prompt="Please enter Item Description in text" sqref="B19:B20"/>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21">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list" allowBlank="1" showInputMessage="1" showErrorMessage="1" sqref="C2">
      <formula1>"Normal, SingleWindow, Alternate"</formula1>
    </dataValidation>
    <dataValidation type="list" allowBlank="1" showInputMessage="1" showErrorMessage="1" sqref="K22 K13:K20">
      <formula1>"Partial Conversion, Full Conversion"</formula1>
    </dataValidation>
    <dataValidation type="list" allowBlank="1" showInputMessage="1" showErrorMessage="1" sqref="L13 L14 L15 L16 L17 L18 L19 L20 L21 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 M16:M22">
      <formula1>0</formula1>
      <formula2>999999999999999</formula2>
    </dataValidation>
  </dataValidations>
  <printOptions/>
  <pageMargins left="0.55" right="0.33" top="0.61" bottom="0.51" header="0.3" footer="0.3"/>
  <pageSetup fitToHeight="1" fitToWidth="1"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2023-06-01T06:48:43Z</cp:lastPrinted>
  <dcterms:created xsi:type="dcterms:W3CDTF">2009-01-30T06:42:42Z</dcterms:created>
  <dcterms:modified xsi:type="dcterms:W3CDTF">2023-08-22T08:05:26Z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1kI1uqhZAwTjq5B/CYFskKO4m0I=</vt:lpwstr>
  </property>
</Properties>
</file>