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'BoQ1'!$A$1:$BC$136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<sst xmlns="http://schemas.openxmlformats.org/spreadsheetml/2006/main" count="809" uniqueCount="315">
  <si>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</si>
  <si>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</si>
  <si>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</si>
  <si>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</si>
  <si>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</si>
  <si>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</si>
  <si>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</si>
  <si>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</si>
  <si>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</si>
  <si>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</si>
  <si>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</si>
  <si>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</si>
  <si>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</si>
  <si>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</si>
  <si>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</si>
  <si>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</si>
  <si>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</si>
  <si>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</si>
  <si>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</si>
  <si>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</si>
  <si>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</si>
  <si>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</si>
  <si>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</si>
  <si>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</si>
  <si>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</si>
  <si>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</si>
  <si>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</si>
  <si>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</si>
  <si>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</si>
  <si>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</si>
  <si>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</si>
  <si>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</si>
  <si>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</si>
  <si>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</si>
  <si>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</si>
  <si>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</si>
  <si>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</si>
  <si>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</si>
  <si>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</si>
  <si>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</si>
  <si>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</si>
  <si>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</si>
  <si>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</si>
  <si>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</si>
  <si>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</si>
  <si>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</si>
  <si>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</si>
  <si>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</si>
  <si>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</si>
  <si>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</si>
  <si>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</si>
  <si>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</si>
  <si>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</si>
  <si>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</si>
  <si>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</si>
  <si>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</si>
  <si>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</si>
  <si>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</si>
  <si>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</si>
  <si>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</si>
  <si>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</si>
  <si>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</si>
  <si>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</si>
  <si>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</si>
  <si>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</si>
  <si>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</si>
  <si>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</si>
  <si>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</si>
  <si>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</si>
  <si>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</si>
  <si>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</si>
  <si>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</si>
  <si>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</si>
  <si>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</si>
  <si>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</si>
  <si>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</si>
  <si>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</si>
  <si>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</si>
  <si>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</si>
  <si>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</si>
  <si>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</si>
  <si>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</si>
  <si>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</si>
  <si>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</si>
  <si>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</si>
  <si>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</si>
  <si>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</si>
  <si>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</si>
  <si>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</si>
  <si>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</si>
  <si>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</si>
  <si>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</si>
  <si>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</si>
  <si>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</si>
  <si>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</si>
  <si>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</si>
  <si>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</si>
  <si>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</si>
  <si>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</si>
  <si>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</si>
  <si>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</si>
  <si>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</si>
  <si>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</si>
  <si>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</si>
  <si>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</si>
  <si>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</si>
  <si>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</si>
  <si>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</si>
  <si>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</si>
  <si>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</si>
  <si>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</si>
  <si>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</si>
  <si>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</si>
  <si>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</si>
  <si>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</si>
  <si>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</si>
  <si>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</si>
  <si>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</si>
  <si>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</si>
  <si>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</si>
  <si>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</si>
  <si>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</si>
  <si>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</si>
  <si>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</si>
  <si>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</si>
  <si>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</si>
  <si>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</si>
  <si>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</si>
  <si>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</si>
  <si>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</si>
  <si>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</si>
  <si>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</si>
  <si>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</si>
  <si>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</si>
  <si>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</si>
  <si>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</si>
  <si>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</si>
  <si>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</si>
  <si>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</si>
  <si>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</si>
  <si>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</si>
  <si>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</si>
  <si>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</si>
  <si>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</si>
  <si>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</si>
  <si>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</si>
  <si>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</si>
  <si>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</si>
  <si>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</si>
  <si>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</si>
  <si>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</si>
  <si>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</si>
  <si>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</si>
  <si>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</si>
  <si>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</si>
  <si>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</si>
  <si>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</si>
  <si>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</si>
  <si>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</si>
  <si>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</si>
  <si>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</si>
  <si>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</si>
  <si>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</si>
  <si>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</si>
  <si>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</si>
  <si>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</si>
  <si>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</si>
  <si>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</si>
  <si>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</si>
  <si>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</si>
  <si>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</si>
  <si>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</si>
  <si>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</si>
  <si>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</si>
  <si>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</si>
  <si>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Supplying chemical emulsion in sealed containers including delivery as specified. Chlorpyriphos/ Lindane emulsifiable concentrate of 20%.Diluting and injecting chemical emulsion for POSTCONSTRUCTIONAL anti-termite treatment (excluding the cost of chemical emulsion)</t>
  </si>
  <si>
    <t>With Chlorpyriphos/Lindane E.C. 20% with 1% concentration</t>
  </si>
  <si>
    <t>Providing and laying in position cement concrete of specified grade excluding the cost of centering and shuttering - All work up to plinth level : 1:5:10 (1 cement : 5 coarse sand : 10 graded stone aggregate 40 mm nominal size)</t>
  </si>
  <si>
    <t>Providing and laying damp-proof course 50mm thick with cement concrete 1:2:4 (1 cement : 2 coarse sand(zone-III) : 4 graded stone aggregate 20mm nominal size).</t>
  </si>
  <si>
    <t>Centering and shuttering including strutting, propping etc. and removal of form for : Shelves (Cast in situ)</t>
  </si>
  <si>
    <t>Reinforcement for R.C.C. work including straightening, cutting, bending, placing in position and binding all complete upto floor V level Thermo-Mechanically Treated bars.</t>
  </si>
  <si>
    <t>Providing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Engineer-in-charge.“(Note :- Cement content considered in this item is @ 330 kg/cum.“Excess/ less cement used as per design mix is payable/recoverable separately).
All works above plinth level upto floor V level</t>
  </si>
  <si>
    <t>Half brick masonry with F.P.S. bricks of class designation 75 in superstructure above plinth level up to floor V level.
Cement mortar 1:4 (1 cement :4 coarse sand)</t>
  </si>
  <si>
    <t>Extra for providing and placing in position 2 Nos. 6mm dia. M.S. bars at every third course of half brick masonry (with F.P.S. bricks).</t>
  </si>
  <si>
    <t>Providing and fixing 18mm thick gang saw cut mirror polished premoulded and prepolished) machine cut for flooring, staircase treads , riers and landings, kitchen platforms, vanity counters, window sills ,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 
  Granite of any colour and shade 
Area of slab upto 0.50 sqm</t>
  </si>
  <si>
    <t>Extra for providing edge moulding to 18mm thick marble stone counters, Vanities etc. including machine polishing to edge to give high gloss finish etc. complete as per design approved by Engineer-in-Charge.
Granite of any colour and shade</t>
  </si>
  <si>
    <t xml:space="preserve">Mirror polishing on marble work/Granite work/stone work where ever required to give high gloss finish complete. </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</si>
  <si>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ofshutters.
Twin rubber stopper</t>
  </si>
  <si>
    <t>Providing and fixing Ist quality ceramic glazed wall tiles conforming to IS : 15622 (thickness to be specified by the manufacture )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</si>
  <si>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laying rectified ceramic glazed tiles 300 x300 mm or more (thickness to be specified by the manufacture) of 1st quality conforming to IS :15622 of approved make and all colour and shades  except white, Ivory, Grey, Fume, Red brown laid on  20mm thick cement morter 1:4 (1cement : 4coarse sand) including pointing the joint with white cement and matching pigments etc. complete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</si>
  <si>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</si>
  <si>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 110 mm diameter</t>
  </si>
  <si>
    <t xml:space="preserve">Providing and fixing on wall face unplasticised - PVC moulded fittings/ accessories for unplasticised Rigid PVC rain water pipes conforming to IS : 13592 Type A, including jointing with seal ring conforming to IS : 5382, leaving 10 mm gap for thermal expansion.
</t>
  </si>
  <si>
    <t>Coupler 110 mm</t>
  </si>
  <si>
    <t>Single tee without door 110x110x110 mm</t>
  </si>
  <si>
    <t xml:space="preserve"> Shoe (Plain)  110 mm Shoe</t>
  </si>
  <si>
    <t>Distempering with oil bound washable distemper of approved brand andmanufacture to give an even shade :
New work (two or more coats) over and including water tinnable
priming coat with cement primer</t>
  </si>
  <si>
    <t>Finishing walls with water proofing cement paint of required shade :
New work (Two or more coats applied @ 3.84 kg/10 sqm)</t>
  </si>
  <si>
    <t>Providing and applying 12 mm thick (average) premixed formulated one coat gypsum lightweight plaster having additives and light  weightaggregates as vermiculite/ perlite respectively conforming to IS: 2547 (Part - 1 &amp; II) 1976, applied on hacked / uneven background suchas bare brick/ block/ RCC work on walls &amp; ceiling at all floors and locations, finished in smooth line and level etc. complete.</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</si>
  <si>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 charge .The elevational area of the scaffolding shall be measured for payment purpose .The payment will be made once irrespective of duration of scaffolding.                   Note: - This item to be used for maintenance work judicially,
necessary deduction for scaffolding in the existing item to be done.</t>
  </si>
  <si>
    <t>Demolishing cement concrete manually/ by mechanical means
including disposal of material within 50 metres lead as per direction of Engineer - in - charge.
Nominal concrete 1:4:8 or leaner mix (i/c equivalent design
mix)</t>
  </si>
  <si>
    <t>Demolishing brick work manually/ by mechanical means including stackingof serviceable material and disposal of unserviceable material within 50 metres lead as per direction of Engineer-in-charge.
In cement mortar</t>
  </si>
  <si>
    <t>Taking out doors, windows and clerestory window shutters (steel orwood) including stacking within 50 metres lead :
Of area 3 sq. metres and below</t>
  </si>
  <si>
    <t>Dismantling tile work in floors and roofs laid in cement mortar including stacking material within 50 metres lead.
For thickness of tiles 10 mm to 25 mm</t>
  </si>
  <si>
    <t>Dismantling stone slab flooring laid in cement mortar including stacking of serviceable material and disposal of unserviceable material within 50 metres lead.</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</si>
  <si>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
Up to 150 mm diameter</t>
  </si>
  <si>
    <t>Dismantling of cement concrete platform along with curtain walls
and base concrete etc. including stacking of useful materials nearthe site and disposal of unserviceable materials within 50 metres lead :
210 x 120 cm (outside to outside)</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</si>
  <si>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</si>
  <si>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</si>
  <si>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glazing in aluminium door, window, ventilator shutters and partitions etc. with PVC/ neoprene gasket etc. complete as per the architectural drawings and the directions of engineer-in-charge . (Cost of aluminium snap beading shall be paid in basic item) :
With float glass panes of 5.50 mm thickness</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</si>
  <si>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</si>
  <si>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fixing P.V.C. waste pipe for sink or wash basin including P.V.C. waste fittings complete. Flexible pipe  32 mm dia</t>
  </si>
  <si>
    <t>Providing and fixing 600x120x5mm glass shelf with edges round of supported on anodised aluminium angle frame with C.P. brass brackets and guard rail complete fixed with 40mm long screws, rawl plugs etc. complete.</t>
  </si>
  <si>
    <t xml:space="preserve">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
</t>
  </si>
  <si>
    <t xml:space="preserve">
20 mm nominal outer dia .Pipes</t>
  </si>
  <si>
    <t xml:space="preserve">25 mm nominal outer dia .Pipes. </t>
  </si>
  <si>
    <t xml:space="preserve">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t>
  </si>
  <si>
    <t>15 mm nominal outer dia .Pipes.</t>
  </si>
  <si>
    <t>20 mm nominal outer dia .Pipes.</t>
  </si>
  <si>
    <t>25 mm nominal outer dia .Pipes.</t>
  </si>
  <si>
    <t xml:space="preserve">32 mm nominal outer dia .Pipes. </t>
  </si>
  <si>
    <t>Providing and fixing PTMT soap Dish Holder having length of 138mm, breadth 102mm, height of 75mm with concealed fitting arrangements, weighing not less than 106 gms.</t>
  </si>
  <si>
    <t>Cutting holes upto 30x30 cm in walls including making good the same : With common burnt clay F.P.S. (non modular) bricks.</t>
  </si>
  <si>
    <t xml:space="preserve">Providing and laying cement concrete 1:5:10 (1 cement : 5 coarse sand : 10 graded stone aggregate 40 mm nominal size) all-round S.W. pipesincluding bed concrete as per standard design:   250 mm diameter S.W. pipe </t>
  </si>
  <si>
    <r>
      <t xml:space="preserve">Providing and fixing square-mouth S.W. gully trap class SP1 complete with C.I. grating brick masonry chamber with water tight C.I. cover with frame of 300 x300 mm size (inside) the weight of cover to be not less than 4.50 kg and frame to be not less than 2.70 kg as per standard design :  </t>
    </r>
    <r>
      <rPr>
        <b/>
        <sz val="12"/>
        <color indexed="8"/>
        <rFont val="Arial"/>
        <family val="2"/>
      </rPr>
      <t xml:space="preserve">150 x 100 mm size P type.  </t>
    </r>
    <r>
      <rPr>
        <sz val="12"/>
        <color indexed="8"/>
        <rFont val="Arial"/>
        <family val="2"/>
      </rPr>
      <t>With sewer bricks conforming to IS : 4885</t>
    </r>
  </si>
  <si>
    <t xml:space="preserve">Dismantling of old S.W. pipes including breaking of joints and bed concrete stacking of useful materials near the site within 50 m lead anddisposal of unserviceable materials into municipal dumps:   150 mm diameter </t>
  </si>
  <si>
    <t>Litre</t>
  </si>
  <si>
    <t>sqm</t>
  </si>
  <si>
    <t>cum</t>
  </si>
  <si>
    <t>kilogram</t>
  </si>
  <si>
    <t>metre</t>
  </si>
  <si>
    <t>each</t>
  </si>
  <si>
    <t>rmt</t>
  </si>
  <si>
    <t>Meter</t>
  </si>
  <si>
    <t>Sqm</t>
  </si>
  <si>
    <t>meter</t>
  </si>
  <si>
    <t xml:space="preserve">Extra for every additional height of 0.3 M or part there of </t>
  </si>
  <si>
    <t>Dismantling existing RCC work but excluding cutting of reinforcement bars 
Manually using chisel and hammer</t>
  </si>
  <si>
    <t>Renoving Concrete all around reinforcememt including from behind the bars  By manual methods  
Bars up to and including  12 mm diameter</t>
  </si>
  <si>
    <t>Cleaning exposed concrete surface of lightly sticking materials
With wire brush, chisel etc for all height</t>
  </si>
  <si>
    <t>Wet curing of shotcreted or plastered surface or RCC work as per specifications by keeping it continuously  wet for a minimum period of seven days  ( with regular sprinkling of water by keeping the surface continuously wet.</t>
  </si>
  <si>
    <t>Each</t>
  </si>
  <si>
    <t>Sqm per layer</t>
  </si>
  <si>
    <t>Wiring for light point/ fan point/ exhaust fan point/ call bell point with 1.5 sq.mm FR PVC insulated copper conductor single core cable in surface/ recessed PVC conduit, with modular switch, modular plate, suitable GI box and earthing the point with 1.5 sq.mm FR PVC insulated copper conductor single core cable etc. as required.
Group C</t>
  </si>
  <si>
    <t xml:space="preserve">Supplying and drawing following sizes of FR PVC insulated copper conductor, single core cable in the existing surface/ recessed steel/ PVC conduit as required
</t>
  </si>
  <si>
    <t xml:space="preserve">3 x 1.5 sq.mm </t>
  </si>
  <si>
    <t xml:space="preserve">6 x 1.5 sq.mm </t>
  </si>
  <si>
    <t xml:space="preserve">9 x 1.5 sq.mm </t>
  </si>
  <si>
    <t>Supplying and fixing of following sizes of medium classPVC conduit along with accessories in surface/recess including cutting the wall and making good the same in case of recessed conduit as required.</t>
  </si>
  <si>
    <t>20mm</t>
  </si>
  <si>
    <t>25 mm</t>
  </si>
  <si>
    <t>32 mm</t>
  </si>
  <si>
    <t>Supplying and fixing following modular switch/ socket on the existing modular plate &amp; switch box including connections but excluding modular plate etc. as required. 6 pin 15/16 amp socket outlet</t>
  </si>
  <si>
    <t>Supplying and fixing modular blanking plate on the existing modular plate &amp; switch box excluding modular plate as required.</t>
  </si>
  <si>
    <t>Supplying and fixng suitable size GI box with modular plate and cover in front on surface or in recess, including providing and fixing 6 pin 15/16 &amp; 5/6 amps modular socket outlet and 15/16 amps modular switch, connection, painting etc. as required.</t>
  </si>
  <si>
    <t>Supplying and fixing suitable size GI box with modular plate and cover in front on surface or in recess, including providing and fixing 3 pin 5/6 amps modular socket outlet and 5/6 amps modular switch, connection, painting etc. as required. (For light plugs to be used in non residential buildings).</t>
  </si>
  <si>
    <t>Installation of exhaust fan upto 450 mm sweep in the existing opening, including making the hole to suit the size of the above fan, making good the damage, connection, testing, commissioning etc. as required.( Up to 450mm sweep)</t>
  </si>
  <si>
    <t>Extra for fixing the louvers/ shutters complete with frame for a exhaust fan of all sizes.</t>
  </si>
  <si>
    <t>Supplying and fixing 5 amps ot 32 amps rating, 240 volts, 'B' series, miniature circuit breaker suitable for lighting and other load of following poles in the exisiting MCB DB complete with connections, testing and commissioning etc. as required. Single pole</t>
  </si>
  <si>
    <t>Point</t>
  </si>
  <si>
    <t>Metre</t>
  </si>
  <si>
    <t xml:space="preserve">Cleaning reinforcement of total rust by tapping and using mechanical wire brush or any other suitable way including from behind and around the reinforcement bars to give it a totally rust free finished steel surface (Mode of measurement - concrete surface area with exposed reinforcement) 
</t>
  </si>
  <si>
    <t xml:space="preserve">Providing and supplying the one competent, Polymer modified cementitiuos anti- corrosive primer (having the technical parameters mentioned in material specifications ) formulated to provide dual protection of a polymeric barrier and an integral corrosion-inhibting system, to the existing steel and additional steel provided before patching of damaged areas, using suitable tools and equipment 
inclusive of Material, Manpower and Equipment.         BASF Master Emaco P130/ Fosroc Nitoprime Zincrich /Sika Rustoff 100 or other equivalent (mode of measurement - concrete surface area with exposed reinforcement) 
</t>
  </si>
  <si>
    <t xml:space="preserve">Providing and application of bond coat on the concrete surface by mixing high dispersion SBR latex like MasterEmco SBR2 of BASF with white cement in the ratio of 2:3. The mixing shoul be done to a lump free consistency for the bond coat and the screed/ mortar should be applied once the bond coat is tacky. Master Emco 
SBR 2 of BASF or Nitobond SBR ( Latex) of Fosroc or equivalent. 
</t>
  </si>
  <si>
    <t xml:space="preserve">Providing and repairing the damaged concrete portion with single compnent, fibre reinforced, dual shrinkage- compensated thixotropic, cementious ptch repair mortar ( having the technical parameters mentioned in material specifications ) capable of applying 25mm thick in single layer initially by hand and finishing with trowed carefully compacting the same around the rebars and finishing to bring it in line with existing concrete surface withh an average specified thickness inclusive of manpower , material and Equivalent Master Emaco 5348 of BASF Renderoc HB-60 of Fosroc/Sikadur 41 of Sika or 
equivalent. (a) 25mm thickess 
</t>
  </si>
  <si>
    <t xml:space="preserve">Providing and fixing shear connections of 10 mm dia HYSD steel with two components, styrene &amp; cement free epoxy- acrylate fixing and anchoring compound ( having the technical parameters mentioned in material specifications) using standard sealant applicator gun after drilling holes of 12mm diameter to a minimum depth of 100 mm at required locations, inclusive of all material, manpower and 
equipment Masterflow 935 of BASF/ Lokfix P25 of Fosroc or equivalent 
</t>
  </si>
  <si>
    <t xml:space="preserve">Providing and applying single component, reactive, hydofobic, silane based coating to all the exposed concrete surface. The coating shall have penetrative action blocking pore capilaries but allowing water vapour to come our from the substrate, complete as per direction of Engineer- in -charge. Make- MasterSeal 380 by M/s BAS/ Nitocote SN 502/ SN 511 of Fosroc/ Sikagard 506 of Sika or equivalent. 
</t>
  </si>
  <si>
    <t xml:space="preserve"> W.C Cubicles GENERAL :
Restroom Cubicle System,highly resistant against water, chemical and impact. MATERIALS
All accessories shall be made of powder-coated aluminium grade 6063-T5. The doors, pilasters and intermediate partitions shall be 12 mm thick High Pressure Laminates (HPL) compact board (or phenolic board) with chamfered edges.
HPL compact boards are manufactured from sheets of special kraft and decor papers, impregnated with thermosetting synthetic resins which are fused together under heat and high pressure. HPL compact boards are laminated on both sides with suede finish.  PILASTERS
All pilasters shall be of same colour as doors, 12 mm thick HPL compact board with chamfered edge, completed with Nylon thumbturn for locking doors. Colours different from doors are available upon request. The pilaster is affixed to the Top Rail and secured from the top of the Top Rail. The floor clearance is 150 mm. TOP RAIL
Heavy-duty Aluminium H-section Top Rail Channel, 70 mm x 125 mm x 5 mm (cross-section dimension, W x H x T), shall be anchored to the wall with Mild Steel Wall Bracket. Pilaster shall be section-fixed onto the bottom slot of the Top Rail for maximum strength, stability and alignment of the system. INTERMEDIATE PARTITIONS
All intermediate partitions shall be of same colour as door, 12 mm thick HPL compact board with Aluminium U channel, affixed at its ends (to the wall and pilaster). For ultimate stability of the system, length shall not exceed 1800 mm. ACCESSORIES
Each restroom cubicle will be equipped with the following accessories (nylon colours available in black, grey or white) of a reputed brand
• Nylon Door Knob
• Nylon Thumbturn with Occupancy Indicator
• Nylon Coat Hook 
• Nylon Hinges with 3 choices of standard, gravity-to-open or gravity-to-close
FINISHES
HPL compact boards are available in a variety of brilliant colours and woodgrains. HPL in suede finish only. 
INSTALLATION
Installation will be executed under the supervision of specialized company experienced in toilet cubicles.
</t>
  </si>
  <si>
    <t xml:space="preserve">GUARANTEE
ALL THE FITTINGS , PARTITIONS ETC. SHALL CARRY A GUARANTEE OF MINIMUM 2 YEARS.
</t>
  </si>
  <si>
    <t>Desilting of gully grating chamber including taking out garvage/malba and  stacking with in a lead of 50 meter as per direction of engineer-in-Charge</t>
  </si>
  <si>
    <t>Cleaning of manholes complete including pumping out water and taking all   safety measures for gases and taking out sludge and stacking with in a lead of 50 meter and taking necessary  safety measures as per direction of Engineer-in-Charge</t>
  </si>
  <si>
    <t>Cleaning of existing chowked sewer line including removing malba/sludge from the line including testing the line after cleaning and disposal of the collected malba as per direction of Engineer-in-charge</t>
  </si>
  <si>
    <t>Cleaning of existing storm water drain   including removing malba/sludge upto a lead of  50 meter lead  as per direction of Engineer-in-charge</t>
  </si>
  <si>
    <t xml:space="preserve">Providing and fixing CPVC gate valve of approved quality </t>
  </si>
  <si>
    <t>25 mm nominal bore</t>
  </si>
  <si>
    <t>32 mm nominal bore</t>
  </si>
  <si>
    <t>40 mm nominal bore</t>
  </si>
  <si>
    <t xml:space="preserve">Providing and fixing CPVC non- return valve of approved quality 40 mm nominal bore </t>
  </si>
  <si>
    <t>Horizontal</t>
  </si>
  <si>
    <t>Vertical</t>
  </si>
  <si>
    <t>20 mm nominal bore</t>
  </si>
  <si>
    <t>25mm nominal bore</t>
  </si>
  <si>
    <t>Providing &amp; Fixing Towel Rack 600 mm long without lower hangers but with three hooks as per direction of Engineer-in-Charge Code : ACN-1181FHN Jaquar</t>
  </si>
  <si>
    <t>Providing &amp; Fixing Soap Dispenser with glass bottel as per direction of Engineer-in-Charge Code: AKP-35735P Jaquar</t>
  </si>
  <si>
    <t>Providing &amp; Fixing Towel Ring Round as per direction of Engineer-in-Charge Code: AQN-7721 Jaquar</t>
  </si>
  <si>
    <t>Providing and fixing CP grating of approved quality as per direction of Engineer-in-Charge.Circular type.100 mm nominal dia.</t>
  </si>
  <si>
    <t>Providing and fixing 6001 Classic Overhead Shower with Arm</t>
  </si>
  <si>
    <t xml:space="preserve"> Supply onlyhandling, fixing with provision also of  all accessories required for installation and testing</t>
  </si>
  <si>
    <r>
      <t>Providing, fixing, jointing and testing in position of ISI marked UV stabilized U</t>
    </r>
    <r>
      <rPr>
        <b/>
        <sz val="12"/>
        <rFont val="Arial"/>
        <family val="2"/>
      </rPr>
      <t>PVC pipes</t>
    </r>
    <r>
      <rPr>
        <sz val="12"/>
        <rFont val="Arial"/>
        <family val="2"/>
      </rPr>
      <t xml:space="preserve">  for </t>
    </r>
    <r>
      <rPr>
        <b/>
        <sz val="12"/>
        <rFont val="Arial"/>
        <family val="2"/>
      </rPr>
      <t>soil, waste and vent &amp; rain water, Type-B</t>
    </r>
    <r>
      <rPr>
        <sz val="12"/>
        <rFont val="Arial"/>
        <family val="2"/>
      </rPr>
      <t xml:space="preserve"> as per IS13592 :  suitable for rubber ring joints, including all neccessary specials and fittings (confirming to IS:) i.e. bends, tees, junctions (with or without doors),  reducers, couplers, cowls, clamps, rubber rings, clean outs etc. fixing at wall/ ceiling/ floor level supported by clamp &amp; hangers etc. in concealed / inside duct / under floor &amp; basement ceiling / external work etc. including chase cutting,cutting of RCC slab as required, excavation and back filling in all kind of soils, suspended from floor under false ceiling including cost of shuttering for proper completion of the work, breaking and making good the walls and floors etc. after pipes have been duly laid and tested. </t>
    </r>
  </si>
  <si>
    <r>
      <t>The Pipes will be supported with threaded G I rods &amp; clamps on 50x50x5 mm slotted angle. The cost will include all support arrangements. The work includes commissioning of all pipes lines as per drawings and specifications and as directed by engg-in-charge at site</t>
    </r>
    <r>
      <rPr>
        <sz val="12"/>
        <color indexed="10"/>
        <rFont val="Arial"/>
        <family val="2"/>
      </rPr>
      <t>.-Supreme/Prince make 110 mm outer dia.</t>
    </r>
  </si>
  <si>
    <r>
      <t xml:space="preserve">Providing &amp; fixing </t>
    </r>
    <r>
      <rPr>
        <b/>
        <sz val="12"/>
        <rFont val="Arial"/>
        <family val="2"/>
      </rPr>
      <t xml:space="preserve">  Long body Bib Cock </t>
    </r>
    <r>
      <rPr>
        <sz val="12"/>
        <rFont val="Arial"/>
        <family val="2"/>
      </rPr>
      <t>with wall flange</t>
    </r>
    <r>
      <rPr>
        <b/>
        <sz val="12"/>
        <rFont val="Arial"/>
        <family val="2"/>
      </rPr>
      <t xml:space="preserve">  </t>
    </r>
    <r>
      <rPr>
        <sz val="12"/>
        <rFont val="Arial"/>
        <family val="2"/>
      </rPr>
      <t>(Make :- jaguar Con-107 KN )</t>
    </r>
  </si>
  <si>
    <r>
      <t xml:space="preserve">Providing &amp; fixing  </t>
    </r>
    <r>
      <rPr>
        <b/>
        <sz val="12"/>
        <rFont val="Arial"/>
        <family val="2"/>
      </rPr>
      <t xml:space="preserve">Angular Stop Cock  </t>
    </r>
    <r>
      <rPr>
        <sz val="12"/>
        <rFont val="Arial"/>
        <family val="2"/>
      </rPr>
      <t>with nuts, washer with C.P. brass flange complete, including cutting and making good the walls, wherever required.  Regular body with adjustable wall flange (Make :- jaguar Con-059 KN )</t>
    </r>
  </si>
  <si>
    <r>
      <t xml:space="preserve">Providing &amp; fixing </t>
    </r>
    <r>
      <rPr>
        <b/>
        <sz val="12"/>
        <rFont val="Arial"/>
        <family val="2"/>
      </rPr>
      <t xml:space="preserve">Concealed Stop Cock </t>
    </r>
    <r>
      <rPr>
        <sz val="12"/>
        <rFont val="Arial"/>
        <family val="2"/>
      </rPr>
      <t>with nuts, washer with C.P. brass flange complete, including cutting and making good the walls, wherever required</t>
    </r>
    <r>
      <rPr>
        <b/>
        <sz val="12"/>
        <rFont val="Arial"/>
        <family val="2"/>
      </rPr>
      <t xml:space="preserve">.  </t>
    </r>
    <r>
      <rPr>
        <sz val="12"/>
        <rFont val="Arial"/>
        <family val="2"/>
      </rPr>
      <t>Regular body with adjustable wall flange (Make :- jaguar Con-089 KN )</t>
    </r>
  </si>
  <si>
    <t>Providing &amp; fixing  Oval counter top Basin with provision also of  all accessories required for installation and testing (Brand- Hindware  Catalogue no 10017  Oval counter top Basin Star white )</t>
  </si>
  <si>
    <t>Providing &amp; fixing Pillar Cock Long neck With Aerator  Hindware</t>
  </si>
  <si>
    <r>
      <t xml:space="preserve">Providing &amp; fixing </t>
    </r>
    <r>
      <rPr>
        <b/>
        <sz val="12"/>
        <rFont val="Arial"/>
        <family val="2"/>
      </rPr>
      <t xml:space="preserve">Urinal  </t>
    </r>
    <r>
      <rPr>
        <sz val="12"/>
        <rFont val="Arial"/>
        <family val="2"/>
      </rPr>
      <t>with provision also of  all accessories required for installation and testing (Make :- Hindware catalogue no. 60002 FB- Large standard urinal star white )</t>
    </r>
  </si>
  <si>
    <r>
      <t xml:space="preserve">Providing &amp; fixing </t>
    </r>
    <r>
      <rPr>
        <b/>
        <sz val="12"/>
        <rFont val="Arial"/>
        <family val="2"/>
      </rPr>
      <t>10 Lit. Auto flush Urinal cistern</t>
    </r>
    <r>
      <rPr>
        <sz val="12"/>
        <rFont val="Arial"/>
        <family val="2"/>
      </rPr>
      <t xml:space="preserve">  with provision also of  all accessories required for installation and testing</t>
    </r>
  </si>
  <si>
    <r>
      <t xml:space="preserve">Providing &amp; fixing </t>
    </r>
    <r>
      <rPr>
        <b/>
        <sz val="12"/>
        <rFont val="Arial"/>
        <family val="2"/>
      </rPr>
      <t xml:space="preserve"> Wall-hung  European type water closet</t>
    </r>
    <r>
      <rPr>
        <sz val="12"/>
        <rFont val="Arial"/>
        <family val="2"/>
      </rPr>
      <t xml:space="preserve">  with provision also of  all accessories required for installation and testing    (Brand- Hindware  Catalogue no 20061 Star white wall mounted closet) </t>
    </r>
  </si>
  <si>
    <t>Providing &amp; fixing Concealed Cistern with Chrome Plate  Brand Viega</t>
  </si>
  <si>
    <t xml:space="preserve"> Supply only handling, fixing ,testing and  all accessories required for installation. </t>
  </si>
  <si>
    <t>Providing and fixing  5.5 mm thk. Mirror mounted on S.S Stud</t>
  </si>
  <si>
    <t>Supply of recess/pendent mounting Ultrasslim LED flat panel (2'X2') with high efficient LEDs &amp; glare free opal diffuser in all respect at site. Make:- Halonix/Philips/Bajaj/Pierlit. Halonix :- HLFPU22-02-36-CW</t>
  </si>
  <si>
    <t>Supply of Surface/Pendent Mounting Industrial T5 Lumiouries fitting with power coated CRCA Steel housing with reflector cover T5 Channel luminoure(T5 1 x 28 W) complete with electronic chocke without lamp in all respect at site. Bajaj :- BTIR 128 or equivalent of Phillips/Crompton.</t>
  </si>
  <si>
    <t>Supply of BULKHEAD Luminaire with toughened frosted  glass suitable for 1 no 9 watt CFL lamp complete as required. ( Philips make ) cat no FXC 101</t>
  </si>
  <si>
    <t>Supply of  lamps for as above  fitting complete in all respect at the site..(Make-:Philips/Bajaj/Wipro)</t>
  </si>
  <si>
    <t xml:space="preserve">16 watts LED </t>
  </si>
  <si>
    <t>20 watt LED</t>
  </si>
  <si>
    <t>No.</t>
  </si>
  <si>
    <t>Nos.</t>
  </si>
  <si>
    <t>Rm</t>
  </si>
  <si>
    <t>Propping and supporting the structural  members 
Steel Prop of up to 5MT Capacity and up to 3.2 m height</t>
  </si>
  <si>
    <t>Name of Work: Repair of Boy’s Hostel including repair of toilets, Hindu College, Delhi University, Delhi</t>
  </si>
  <si>
    <t>Tender Inviting Authority: Principal, Hindu College, University of Delhi</t>
  </si>
  <si>
    <t>Providing and fixing uplasticised PVC  connection pipe with brass unions : 45 cm length</t>
  </si>
  <si>
    <t>Contract No:  HC-1/9601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</si>
</sst>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quot;Rs.&quot;\ #,##0.00;[Red]&quot;Rs.&quot;\ \-#,##0.00"/>
    <numFmt numFmtId="173" formatCode="0.00_)"/>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Arial"/>
      <family val="2"/>
    </font>
    <font>
      <sz val="12"/>
      <color indexed="8"/>
      <name val="Arial"/>
      <family val="2"/>
    </font>
    <font>
      <b/>
      <sz val="12"/>
      <color indexed="8"/>
      <name val="Arial"/>
      <family val="2"/>
    </font>
    <font>
      <sz val="10"/>
      <name val="Courier"/>
      <family val="3"/>
    </font>
    <font>
      <b/>
      <sz val="12"/>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172" fontId="18"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6">
    <xf numFmtId="0" fontId="0" fillId="0" borderId="0" xfId="0" applyFont="1" applyAlignment="1">
      <alignment/>
    </xf>
    <xf numFmtId="0" fontId="3" fillId="0" borderId="0" xfId="59" applyNumberFormat="1" applyFont="1" applyFill="1" applyBorder="1" applyAlignment="1">
      <alignment vertical="center"/>
      <protection/>
    </xf>
    <xf numFmtId="0" fontId="65" fillId="0" borderId="0" xfId="59" applyNumberFormat="1" applyFont="1" applyFill="1" applyBorder="1" applyAlignment="1" applyProtection="1">
      <alignment vertical="center"/>
      <protection locked="0"/>
    </xf>
    <xf numFmtId="0" fontId="65" fillId="0" borderId="0" xfId="59" applyNumberFormat="1" applyFont="1" applyFill="1" applyBorder="1" applyAlignment="1">
      <alignment vertical="center"/>
      <protection/>
    </xf>
    <xf numFmtId="0" fontId="66" fillId="0" borderId="0" xfId="60" applyNumberFormat="1" applyFont="1" applyFill="1" applyBorder="1" applyAlignment="1" applyProtection="1">
      <alignment horizontal="center" vertical="center"/>
      <protection/>
    </xf>
    <xf numFmtId="0" fontId="2" fillId="0" borderId="0" xfId="59" applyNumberFormat="1" applyFont="1" applyFill="1" applyBorder="1" applyAlignment="1">
      <alignment vertical="center"/>
      <protection/>
    </xf>
    <xf numFmtId="0" fontId="4" fillId="0" borderId="0" xfId="59" applyNumberFormat="1" applyFont="1" applyFill="1" applyBorder="1" applyAlignment="1">
      <alignment horizontal="left"/>
      <protection/>
    </xf>
    <xf numFmtId="0" fontId="67" fillId="0" borderId="0" xfId="59" applyNumberFormat="1" applyFont="1" applyFill="1" applyBorder="1" applyAlignment="1">
      <alignment horizontal="left"/>
      <protection/>
    </xf>
    <xf numFmtId="0" fontId="2" fillId="0" borderId="10" xfId="60" applyNumberFormat="1" applyFont="1" applyFill="1" applyBorder="1" applyAlignment="1" applyProtection="1">
      <alignment horizontal="left" vertical="top" wrapText="1"/>
      <protection/>
    </xf>
    <xf numFmtId="0" fontId="3" fillId="0" borderId="0" xfId="59" applyNumberFormat="1" applyFont="1" applyFill="1" applyAlignment="1" applyProtection="1">
      <alignment vertical="center"/>
      <protection locked="0"/>
    </xf>
    <xf numFmtId="0" fontId="65" fillId="0" borderId="0" xfId="59" applyNumberFormat="1" applyFont="1" applyFill="1" applyAlignment="1" applyProtection="1">
      <alignment vertical="center"/>
      <protection locked="0"/>
    </xf>
    <xf numFmtId="0" fontId="3" fillId="0" borderId="0" xfId="59" applyNumberFormat="1" applyFont="1" applyFill="1" applyAlignment="1">
      <alignment vertical="center"/>
      <protection/>
    </xf>
    <xf numFmtId="0" fontId="65" fillId="0" borderId="0" xfId="59" applyNumberFormat="1" applyFont="1" applyFill="1" applyAlignment="1">
      <alignment vertical="center"/>
      <protection/>
    </xf>
    <xf numFmtId="0" fontId="2" fillId="0" borderId="11" xfId="59" applyNumberFormat="1" applyFont="1" applyFill="1" applyBorder="1" applyAlignment="1">
      <alignment horizontal="center" vertical="top" wrapText="1"/>
      <protection/>
    </xf>
    <xf numFmtId="0" fontId="3" fillId="0" borderId="0" xfId="59" applyNumberFormat="1" applyFont="1" applyFill="1">
      <alignment/>
      <protection/>
    </xf>
    <xf numFmtId="0" fontId="65" fillId="0" borderId="0" xfId="59" applyNumberFormat="1" applyFont="1" applyFill="1">
      <alignment/>
      <protection/>
    </xf>
    <xf numFmtId="0" fontId="2" fillId="0" borderId="12" xfId="60" applyNumberFormat="1" applyFont="1" applyFill="1" applyBorder="1" applyAlignment="1">
      <alignment horizontal="center" vertical="top" wrapText="1"/>
      <protection/>
    </xf>
    <xf numFmtId="0" fontId="68" fillId="0" borderId="11" xfId="60" applyNumberFormat="1" applyFont="1" applyFill="1" applyBorder="1" applyAlignment="1">
      <alignment vertical="top" wrapText="1"/>
      <protection/>
    </xf>
    <xf numFmtId="0" fontId="2" fillId="0" borderId="13" xfId="59" applyNumberFormat="1" applyFont="1" applyFill="1" applyBorder="1" applyAlignment="1">
      <alignment horizontal="center" vertical="top" wrapText="1"/>
      <protection/>
    </xf>
    <xf numFmtId="0" fontId="69" fillId="0" borderId="13" xfId="60" applyNumberFormat="1" applyFont="1" applyFill="1" applyBorder="1" applyAlignment="1">
      <alignment horizontal="left" wrapText="1" readingOrder="1"/>
      <protection/>
    </xf>
    <xf numFmtId="0" fontId="3" fillId="0" borderId="13" xfId="60" applyNumberFormat="1" applyFont="1" applyFill="1" applyBorder="1" applyAlignment="1">
      <alignment vertical="top"/>
      <protection/>
    </xf>
    <xf numFmtId="0" fontId="3" fillId="0" borderId="13" xfId="59" applyNumberFormat="1" applyFont="1" applyFill="1" applyBorder="1" applyAlignment="1">
      <alignment horizontal="left" vertical="top"/>
      <protection/>
    </xf>
    <xf numFmtId="0" fontId="2" fillId="0" borderId="13" xfId="59" applyNumberFormat="1" applyFont="1" applyFill="1" applyBorder="1" applyAlignment="1" applyProtection="1">
      <alignment horizontal="right" vertical="top"/>
      <protection/>
    </xf>
    <xf numFmtId="0" fontId="3" fillId="0" borderId="13" xfId="59" applyNumberFormat="1" applyFont="1" applyFill="1" applyBorder="1" applyAlignment="1">
      <alignment vertical="top"/>
      <protection/>
    </xf>
    <xf numFmtId="0" fontId="2" fillId="0" borderId="13" xfId="59" applyNumberFormat="1" applyFont="1" applyFill="1" applyBorder="1" applyAlignment="1" applyProtection="1">
      <alignment horizontal="left" vertical="top"/>
      <protection locked="0"/>
    </xf>
    <xf numFmtId="0" fontId="3" fillId="0" borderId="13" xfId="59" applyNumberFormat="1" applyFont="1" applyFill="1" applyBorder="1" applyAlignment="1" applyProtection="1">
      <alignment vertical="top"/>
      <protection/>
    </xf>
    <xf numFmtId="0" fontId="2" fillId="0" borderId="14" xfId="59" applyNumberFormat="1" applyFont="1" applyFill="1" applyBorder="1" applyAlignment="1" applyProtection="1">
      <alignment horizontal="right" vertical="top"/>
      <protection locked="0"/>
    </xf>
    <xf numFmtId="0" fontId="2" fillId="0" borderId="15" xfId="59" applyNumberFormat="1" applyFont="1" applyFill="1" applyBorder="1" applyAlignment="1" applyProtection="1">
      <alignment horizontal="center" vertical="top" wrapText="1"/>
      <protection/>
    </xf>
    <xf numFmtId="0" fontId="2" fillId="0" borderId="15" xfId="59" applyNumberFormat="1" applyFont="1" applyFill="1" applyBorder="1" applyAlignment="1">
      <alignment horizontal="center" vertical="top" wrapText="1"/>
      <protection/>
    </xf>
    <xf numFmtId="0" fontId="2" fillId="0" borderId="16" xfId="60" applyNumberFormat="1" applyFont="1" applyFill="1" applyBorder="1" applyAlignment="1">
      <alignment horizontal="right" vertical="top"/>
      <protection/>
    </xf>
    <xf numFmtId="164" fontId="2" fillId="0" borderId="16" xfId="60" applyNumberFormat="1" applyFont="1" applyFill="1" applyBorder="1" applyAlignment="1">
      <alignment horizontal="right" vertical="top"/>
      <protection/>
    </xf>
    <xf numFmtId="0" fontId="3" fillId="0" borderId="13" xfId="60" applyNumberFormat="1" applyFont="1" applyFill="1" applyBorder="1" applyAlignment="1">
      <alignment vertical="top" wrapText="1"/>
      <protection/>
    </xf>
    <xf numFmtId="0" fontId="3" fillId="0" borderId="0" xfId="59" applyNumberFormat="1" applyFont="1" applyFill="1" applyAlignment="1">
      <alignment vertical="top"/>
      <protection/>
    </xf>
    <xf numFmtId="0" fontId="65" fillId="0" borderId="0" xfId="59" applyNumberFormat="1" applyFont="1" applyFill="1" applyAlignment="1">
      <alignment vertical="top"/>
      <protection/>
    </xf>
    <xf numFmtId="0" fontId="2" fillId="0" borderId="13" xfId="59" applyNumberFormat="1" applyFont="1" applyFill="1" applyBorder="1" applyAlignment="1" applyProtection="1">
      <alignment horizontal="right" vertical="top"/>
      <protection locked="0"/>
    </xf>
    <xf numFmtId="164" fontId="2" fillId="0" borderId="13" xfId="59" applyNumberFormat="1" applyFont="1" applyFill="1" applyBorder="1" applyAlignment="1" applyProtection="1">
      <alignment horizontal="right" vertical="top"/>
      <protection locked="0"/>
    </xf>
    <xf numFmtId="164" fontId="2" fillId="0" borderId="11" xfId="59" applyNumberFormat="1" applyFont="1" applyFill="1" applyBorder="1" applyAlignment="1" applyProtection="1">
      <alignment horizontal="center" vertical="top" wrapText="1"/>
      <protection/>
    </xf>
    <xf numFmtId="164" fontId="2" fillId="0" borderId="11" xfId="59" applyNumberFormat="1" applyFont="1" applyFill="1" applyBorder="1" applyAlignment="1">
      <alignment horizontal="center" vertical="top" wrapText="1"/>
      <protection/>
    </xf>
    <xf numFmtId="164" fontId="2" fillId="0" borderId="13" xfId="59" applyNumberFormat="1" applyFont="1" applyFill="1" applyBorder="1" applyAlignment="1">
      <alignment horizontal="center" vertical="top" wrapText="1"/>
      <protection/>
    </xf>
    <xf numFmtId="164" fontId="70" fillId="0" borderId="13" xfId="59" applyNumberFormat="1" applyFont="1" applyFill="1" applyBorder="1" applyAlignment="1">
      <alignment horizontal="center" vertical="top" wrapText="1"/>
      <protection/>
    </xf>
    <xf numFmtId="0" fontId="2" fillId="0" borderId="13" xfId="60" applyNumberFormat="1" applyFont="1" applyFill="1" applyBorder="1" applyAlignment="1">
      <alignment horizontal="left" vertical="top"/>
      <protection/>
    </xf>
    <xf numFmtId="0" fontId="2" fillId="0" borderId="10"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7" xfId="60" applyNumberFormat="1" applyFont="1" applyFill="1" applyBorder="1" applyAlignment="1">
      <alignment vertical="top"/>
      <protection/>
    </xf>
    <xf numFmtId="0" fontId="6" fillId="0" borderId="18" xfId="60" applyNumberFormat="1" applyFont="1" applyFill="1" applyBorder="1" applyAlignment="1">
      <alignment vertical="top"/>
      <protection/>
    </xf>
    <xf numFmtId="0" fontId="3" fillId="0" borderId="18" xfId="60" applyNumberFormat="1" applyFont="1" applyFill="1" applyBorder="1" applyAlignment="1">
      <alignment vertical="top"/>
      <protection/>
    </xf>
    <xf numFmtId="164" fontId="3" fillId="0" borderId="0" xfId="59" applyNumberFormat="1" applyFont="1" applyFill="1" applyAlignment="1">
      <alignment vertical="top"/>
      <protection/>
    </xf>
    <xf numFmtId="0" fontId="2" fillId="0" borderId="18" xfId="60" applyNumberFormat="1" applyFont="1" applyFill="1" applyBorder="1" applyAlignment="1">
      <alignment horizontal="left" vertical="top"/>
      <protection/>
    </xf>
    <xf numFmtId="0" fontId="71" fillId="0" borderId="12" xfId="59" applyNumberFormat="1" applyFont="1" applyFill="1" applyBorder="1" applyAlignment="1" applyProtection="1">
      <alignment vertical="top"/>
      <protection/>
    </xf>
    <xf numFmtId="0" fontId="14" fillId="0" borderId="11" xfId="60" applyNumberFormat="1" applyFont="1" applyFill="1" applyBorder="1" applyAlignment="1" applyProtection="1">
      <alignment vertical="center" wrapText="1"/>
      <protection locked="0"/>
    </xf>
    <xf numFmtId="0" fontId="72" fillId="33" borderId="11" xfId="60" applyNumberFormat="1" applyFont="1" applyFill="1" applyBorder="1" applyAlignment="1" applyProtection="1">
      <alignment vertical="center" wrapText="1"/>
      <protection locked="0"/>
    </xf>
    <xf numFmtId="0" fontId="71" fillId="0" borderId="11" xfId="60" applyNumberFormat="1" applyFont="1" applyFill="1" applyBorder="1" applyAlignment="1">
      <alignment vertical="top"/>
      <protection/>
    </xf>
    <xf numFmtId="0" fontId="3" fillId="0" borderId="11" xfId="59" applyNumberFormat="1" applyFont="1" applyFill="1" applyBorder="1" applyAlignment="1" applyProtection="1">
      <alignment vertical="top"/>
      <protection/>
    </xf>
    <xf numFmtId="0" fontId="13" fillId="0" borderId="11" xfId="60" applyNumberFormat="1" applyFont="1" applyFill="1" applyBorder="1" applyAlignment="1" applyProtection="1">
      <alignment vertical="center" wrapText="1"/>
      <protection locked="0"/>
    </xf>
    <xf numFmtId="0" fontId="13" fillId="0" borderId="11" xfId="66" applyNumberFormat="1" applyFont="1" applyFill="1" applyBorder="1" applyAlignment="1" applyProtection="1">
      <alignment vertical="center" wrapText="1"/>
      <protection locked="0"/>
    </xf>
    <xf numFmtId="0" fontId="14" fillId="0" borderId="11" xfId="60" applyNumberFormat="1" applyFont="1" applyFill="1" applyBorder="1" applyAlignment="1" applyProtection="1">
      <alignment vertical="center" wrapText="1"/>
      <protection/>
    </xf>
    <xf numFmtId="0" fontId="3" fillId="0" borderId="0" xfId="59" applyNumberFormat="1" applyFont="1" applyFill="1" applyAlignment="1" applyProtection="1">
      <alignment vertical="top"/>
      <protection/>
    </xf>
    <xf numFmtId="0" fontId="65" fillId="0" borderId="0" xfId="59" applyNumberFormat="1" applyFont="1" applyFill="1" applyAlignment="1" applyProtection="1">
      <alignment vertical="top"/>
      <protection/>
    </xf>
    <xf numFmtId="0" fontId="0" fillId="0" borderId="0" xfId="59" applyNumberFormat="1" applyFill="1">
      <alignment/>
      <protection/>
    </xf>
    <xf numFmtId="0" fontId="11" fillId="0" borderId="0" xfId="60" applyNumberFormat="1" applyFill="1">
      <alignment/>
      <protection/>
    </xf>
    <xf numFmtId="0" fontId="73" fillId="0" borderId="0" xfId="59" applyNumberFormat="1" applyFont="1" applyFill="1">
      <alignment/>
      <protection/>
    </xf>
    <xf numFmtId="164" fontId="74" fillId="0" borderId="19" xfId="60" applyNumberFormat="1" applyFont="1" applyFill="1" applyBorder="1" applyAlignment="1">
      <alignment horizontal="right" vertical="top"/>
      <protection/>
    </xf>
    <xf numFmtId="164" fontId="6" fillId="0" borderId="20" xfId="60" applyNumberFormat="1" applyFont="1" applyFill="1" applyBorder="1" applyAlignment="1">
      <alignment horizontal="right" vertical="top"/>
      <protection/>
    </xf>
    <xf numFmtId="10" fontId="75" fillId="33" borderId="11" xfId="66" applyNumberFormat="1" applyFont="1" applyFill="1" applyBorder="1" applyAlignment="1">
      <alignment horizontal="center" vertical="center"/>
    </xf>
    <xf numFmtId="0" fontId="66" fillId="0" borderId="0" xfId="61" applyNumberFormat="1" applyFont="1" applyFill="1" applyBorder="1" applyAlignment="1" applyProtection="1">
      <alignment horizontal="center" vertical="center"/>
      <protection/>
    </xf>
    <xf numFmtId="2" fontId="2" fillId="0" borderId="16" xfId="60" applyNumberFormat="1" applyFont="1" applyFill="1" applyBorder="1" applyAlignment="1">
      <alignment horizontal="right" vertical="top"/>
      <protection/>
    </xf>
    <xf numFmtId="2" fontId="6" fillId="0" borderId="13" xfId="60" applyNumberFormat="1" applyFont="1" applyFill="1" applyBorder="1" applyAlignment="1">
      <alignment vertical="top"/>
      <protection/>
    </xf>
    <xf numFmtId="2" fontId="2" fillId="33" borderId="13" xfId="59" applyNumberFormat="1" applyFont="1" applyFill="1" applyBorder="1" applyAlignment="1" applyProtection="1">
      <alignment horizontal="right" vertical="top"/>
      <protection locked="0"/>
    </xf>
    <xf numFmtId="43" fontId="76" fillId="0" borderId="13" xfId="42" applyFont="1" applyFill="1" applyBorder="1" applyAlignment="1">
      <alignment horizontal="right" wrapText="1"/>
    </xf>
    <xf numFmtId="43" fontId="76" fillId="0" borderId="13" xfId="42" applyFont="1" applyFill="1" applyBorder="1" applyAlignment="1">
      <alignment horizontal="right" vertical="center" wrapText="1"/>
    </xf>
    <xf numFmtId="0" fontId="15" fillId="0" borderId="13" xfId="0" applyFont="1" applyFill="1" applyBorder="1" applyAlignment="1">
      <alignment horizontal="justify" vertical="center" wrapText="1"/>
    </xf>
    <xf numFmtId="173" fontId="15" fillId="0" borderId="13" xfId="62" applyNumberFormat="1" applyFont="1" applyFill="1" applyBorder="1" applyAlignment="1" applyProtection="1">
      <alignment horizontal="justify" vertical="top" wrapText="1"/>
      <protection/>
    </xf>
    <xf numFmtId="3" fontId="15" fillId="0" borderId="13" xfId="45" applyNumberFormat="1" applyFont="1" applyFill="1" applyBorder="1" applyAlignment="1" quotePrefix="1">
      <alignment horizontal="right" vertical="center"/>
    </xf>
    <xf numFmtId="43" fontId="15" fillId="0" borderId="13" xfId="42" applyFont="1" applyFill="1" applyBorder="1" applyAlignment="1">
      <alignment horizontal="right" vertical="center" wrapText="1"/>
    </xf>
    <xf numFmtId="0" fontId="15" fillId="0" borderId="13" xfId="0" applyFont="1" applyFill="1" applyBorder="1" applyAlignment="1">
      <alignment horizontal="right" vertical="center" wrapText="1"/>
    </xf>
    <xf numFmtId="0" fontId="16" fillId="0" borderId="13" xfId="0" applyFont="1" applyFill="1" applyBorder="1" applyAlignment="1">
      <alignment horizontal="justify" vertical="center" wrapText="1"/>
    </xf>
    <xf numFmtId="0" fontId="16" fillId="0" borderId="13" xfId="0" applyFont="1" applyFill="1" applyBorder="1" applyAlignment="1">
      <alignment horizontal="right" vertical="center" wrapText="1"/>
    </xf>
    <xf numFmtId="43" fontId="15" fillId="0" borderId="13" xfId="42" applyFont="1" applyFill="1" applyBorder="1" applyAlignment="1">
      <alignment horizontal="right" wrapText="1"/>
    </xf>
    <xf numFmtId="0" fontId="16" fillId="0" borderId="13" xfId="0" applyFont="1" applyFill="1" applyBorder="1" applyAlignment="1">
      <alignment horizontal="right" wrapText="1"/>
    </xf>
    <xf numFmtId="0" fontId="16" fillId="0" borderId="13" xfId="0" applyFont="1" applyFill="1" applyBorder="1" applyAlignment="1">
      <alignment horizontal="left" vertical="center" wrapText="1"/>
    </xf>
    <xf numFmtId="43" fontId="15" fillId="0" borderId="10" xfId="42" applyFont="1" applyFill="1" applyBorder="1" applyAlignment="1">
      <alignment horizontal="right" vertical="center" wrapText="1"/>
    </xf>
    <xf numFmtId="0" fontId="76" fillId="0" borderId="13" xfId="0" applyFont="1" applyFill="1" applyBorder="1" applyAlignment="1">
      <alignment horizontal="left" vertical="center" wrapText="1"/>
    </xf>
    <xf numFmtId="2" fontId="76" fillId="0" borderId="13" xfId="0" applyNumberFormat="1" applyFont="1" applyFill="1" applyBorder="1" applyAlignment="1">
      <alignment horizontal="right" vertical="center" wrapText="1"/>
    </xf>
    <xf numFmtId="0" fontId="15" fillId="0" borderId="13" xfId="0" applyFont="1" applyFill="1" applyBorder="1" applyAlignment="1">
      <alignment horizontal="center" vertical="center"/>
    </xf>
    <xf numFmtId="0" fontId="16" fillId="0" borderId="13" xfId="0" applyFont="1" applyFill="1" applyBorder="1" applyAlignment="1">
      <alignment horizontal="justify" wrapText="1"/>
    </xf>
    <xf numFmtId="43" fontId="16" fillId="0" borderId="10" xfId="42" applyFont="1" applyFill="1" applyBorder="1" applyAlignment="1">
      <alignment horizontal="right" wrapText="1"/>
    </xf>
    <xf numFmtId="0" fontId="15" fillId="0" borderId="13" xfId="0" applyFont="1" applyFill="1" applyBorder="1" applyAlignment="1">
      <alignment horizontal="left" vertical="center" wrapText="1"/>
    </xf>
    <xf numFmtId="0" fontId="15" fillId="0" borderId="13" xfId="0" applyFont="1" applyFill="1" applyBorder="1" applyAlignment="1">
      <alignment horizontal="right" wrapText="1"/>
    </xf>
    <xf numFmtId="43" fontId="16" fillId="0" borderId="10" xfId="42" applyFont="1" applyFill="1" applyBorder="1" applyAlignment="1">
      <alignment horizontal="right" vertical="center" wrapText="1"/>
    </xf>
    <xf numFmtId="2" fontId="15" fillId="0" borderId="13" xfId="0" applyNumberFormat="1" applyFont="1" applyFill="1" applyBorder="1" applyAlignment="1">
      <alignment horizontal="right" vertical="center" wrapText="1"/>
    </xf>
    <xf numFmtId="0" fontId="15" fillId="0" borderId="13" xfId="59" applyFont="1" applyFill="1" applyBorder="1" applyAlignment="1">
      <alignment horizontal="justify" wrapText="1"/>
      <protection/>
    </xf>
    <xf numFmtId="2" fontId="76" fillId="0" borderId="13" xfId="0" applyNumberFormat="1" applyFont="1" applyFill="1" applyBorder="1" applyAlignment="1">
      <alignment horizontal="right" wrapText="1"/>
    </xf>
    <xf numFmtId="0" fontId="76" fillId="0" borderId="13" xfId="61" applyFont="1" applyFill="1" applyBorder="1" applyAlignment="1">
      <alignment horizontal="justify" vertical="top" wrapText="1"/>
      <protection/>
    </xf>
    <xf numFmtId="2" fontId="76" fillId="0" borderId="13" xfId="61" applyNumberFormat="1" applyFont="1" applyFill="1" applyBorder="1" applyAlignment="1">
      <alignment horizontal="right" vertical="center" wrapText="1"/>
      <protection/>
    </xf>
    <xf numFmtId="2" fontId="15" fillId="0" borderId="13" xfId="0" applyNumberFormat="1" applyFont="1" applyFill="1" applyBorder="1" applyAlignment="1">
      <alignment horizontal="right" wrapText="1"/>
    </xf>
    <xf numFmtId="2" fontId="76" fillId="0" borderId="13" xfId="61" applyNumberFormat="1" applyFont="1" applyFill="1" applyBorder="1" applyAlignment="1">
      <alignment horizontal="right" wrapText="1"/>
      <protection/>
    </xf>
    <xf numFmtId="0" fontId="15" fillId="0" borderId="13" xfId="61" applyFont="1" applyFill="1" applyBorder="1" applyAlignment="1">
      <alignment horizontal="justify" vertical="top" wrapText="1"/>
      <protection/>
    </xf>
    <xf numFmtId="43" fontId="15" fillId="0" borderId="13" xfId="44" applyFont="1" applyFill="1" applyBorder="1" applyAlignment="1">
      <alignment horizontal="right" vertical="center" wrapText="1"/>
    </xf>
    <xf numFmtId="0" fontId="76" fillId="0" borderId="13" xfId="0" applyFont="1" applyFill="1" applyBorder="1" applyAlignment="1">
      <alignment horizontal="right" vertical="center" wrapText="1"/>
    </xf>
    <xf numFmtId="0" fontId="76" fillId="0" borderId="13" xfId="0" applyFont="1" applyFill="1" applyBorder="1" applyAlignment="1" quotePrefix="1">
      <alignment horizontal="left" vertical="center" wrapText="1"/>
    </xf>
    <xf numFmtId="43" fontId="15" fillId="0" borderId="13" xfId="44" applyFont="1" applyFill="1" applyBorder="1" applyAlignment="1">
      <alignment horizontal="right" vertical="center"/>
    </xf>
    <xf numFmtId="0" fontId="15" fillId="0" borderId="21" xfId="0" applyFont="1" applyFill="1" applyBorder="1" applyAlignment="1">
      <alignment horizontal="left" vertical="center" wrapText="1"/>
    </xf>
    <xf numFmtId="0" fontId="15" fillId="0" borderId="21" xfId="0" applyNumberFormat="1" applyFont="1" applyFill="1" applyBorder="1" applyAlignment="1">
      <alignment horizontal="left" vertical="top" wrapText="1"/>
    </xf>
    <xf numFmtId="0" fontId="2" fillId="0" borderId="10" xfId="59" applyNumberFormat="1" applyFont="1" applyFill="1" applyBorder="1" applyAlignment="1">
      <alignment horizontal="center" vertical="center" wrapText="1"/>
      <protection/>
    </xf>
    <xf numFmtId="0" fontId="2" fillId="0" borderId="18" xfId="59" applyNumberFormat="1" applyFont="1" applyFill="1" applyBorder="1" applyAlignment="1">
      <alignment horizontal="center" vertical="center" wrapText="1"/>
      <protection/>
    </xf>
    <xf numFmtId="0" fontId="2" fillId="0" borderId="21" xfId="59" applyNumberFormat="1" applyFont="1" applyFill="1" applyBorder="1" applyAlignment="1">
      <alignment horizontal="center" vertical="center" wrapText="1"/>
      <protection/>
    </xf>
    <xf numFmtId="0" fontId="6" fillId="0" borderId="10" xfId="60" applyNumberFormat="1" applyFont="1" applyFill="1" applyBorder="1" applyAlignment="1">
      <alignment horizontal="center" vertical="top" wrapText="1"/>
      <protection/>
    </xf>
    <xf numFmtId="0" fontId="6" fillId="0" borderId="18" xfId="60" applyNumberFormat="1" applyFont="1" applyFill="1" applyBorder="1" applyAlignment="1">
      <alignment horizontal="center" vertical="top" wrapText="1"/>
      <protection/>
    </xf>
    <xf numFmtId="0" fontId="6" fillId="0" borderId="21" xfId="60" applyNumberFormat="1" applyFont="1" applyFill="1" applyBorder="1" applyAlignment="1">
      <alignment horizontal="center" vertical="top" wrapText="1"/>
      <protection/>
    </xf>
    <xf numFmtId="0" fontId="77" fillId="0" borderId="0" xfId="59" applyNumberFormat="1" applyFont="1" applyFill="1" applyBorder="1" applyAlignment="1">
      <alignment horizontal="right" vertical="top"/>
      <protection/>
    </xf>
    <xf numFmtId="0" fontId="5" fillId="0" borderId="0" xfId="59" applyNumberFormat="1" applyFont="1" applyFill="1" applyBorder="1" applyAlignment="1">
      <alignment horizontal="left" vertical="center" wrapText="1"/>
      <protection/>
    </xf>
    <xf numFmtId="0" fontId="67" fillId="0" borderId="22" xfId="59" applyNumberFormat="1" applyFont="1" applyFill="1" applyBorder="1" applyAlignment="1" applyProtection="1">
      <alignment horizontal="center" wrapText="1"/>
      <protection locked="0"/>
    </xf>
    <xf numFmtId="0" fontId="2" fillId="33" borderId="10" xfId="60" applyNumberFormat="1" applyFont="1" applyFill="1" applyBorder="1" applyAlignment="1" applyProtection="1">
      <alignment horizontal="left" vertical="top"/>
      <protection locked="0"/>
    </xf>
    <xf numFmtId="0" fontId="2" fillId="0" borderId="18" xfId="60" applyNumberFormat="1" applyFont="1" applyFill="1" applyBorder="1" applyAlignment="1" applyProtection="1">
      <alignment horizontal="left" vertical="top"/>
      <protection locked="0"/>
    </xf>
    <xf numFmtId="0" fontId="2" fillId="0" borderId="21"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2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0-PLUM-EST-2004"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37"/>
  <sheetViews>
    <sheetView showGridLines="0" zoomScale="73" zoomScaleNormal="73" zoomScalePageLayoutView="0" workbookViewId="0" topLeftCell="A1">
      <selection activeCell="A7" sqref="A7:BC7"/>
    </sheetView>
  </sheetViews>
  <sheetFormatPr defaultColWidth="9.140625" defaultRowHeight="15"/>
  <cols>
    <col min="1" max="1" width="15.421875" style="58" customWidth="1"/>
    <col min="2" max="2" width="47.8515625" style="58" customWidth="1"/>
    <col min="3" max="3" width="48.00390625" style="58" hidden="1" customWidth="1"/>
    <col min="4" max="4" width="14.57421875" style="58" customWidth="1"/>
    <col min="5" max="5" width="10.7109375" style="58" bestFit="1" customWidth="1"/>
    <col min="6" max="6" width="17.57421875" style="58" hidden="1" customWidth="1"/>
    <col min="7" max="7" width="10.57421875" style="58" hidden="1" customWidth="1"/>
    <col min="8" max="8" width="6.7109375" style="58" hidden="1" customWidth="1"/>
    <col min="9" max="9" width="12.140625" style="58" hidden="1" customWidth="1"/>
    <col min="10" max="10" width="12.28125" style="58" hidden="1" customWidth="1"/>
    <col min="11" max="11" width="24.140625" style="58" hidden="1" customWidth="1"/>
    <col min="12" max="12" width="19.1406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109" t="str">
        <f>B2&amp;" BoQ"</f>
        <v>Item Rate BoQ</v>
      </c>
      <c r="B1" s="109"/>
      <c r="C1" s="109"/>
      <c r="D1" s="109"/>
      <c r="E1" s="109"/>
      <c r="F1" s="109"/>
      <c r="G1" s="109"/>
      <c r="H1" s="109"/>
      <c r="I1" s="109"/>
      <c r="J1" s="109"/>
      <c r="K1" s="109"/>
      <c r="L1" s="109"/>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10" t="s">
        <v>312</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IE4" s="7"/>
      <c r="IF4" s="7"/>
      <c r="IG4" s="7"/>
      <c r="IH4" s="7"/>
      <c r="II4" s="7"/>
    </row>
    <row r="5" spans="1:243" s="6" customFormat="1" ht="30.75" customHeight="1">
      <c r="A5" s="110" t="s">
        <v>311</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IE5" s="7"/>
      <c r="IF5" s="7"/>
      <c r="IG5" s="7"/>
      <c r="IH5" s="7"/>
      <c r="II5" s="7"/>
    </row>
    <row r="6" spans="1:243" s="6" customFormat="1" ht="30.75" customHeight="1">
      <c r="A6" s="110" t="s">
        <v>314</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IE6" s="7"/>
      <c r="IF6" s="7"/>
      <c r="IG6" s="7"/>
      <c r="IH6" s="7"/>
      <c r="II6" s="7"/>
    </row>
    <row r="7" spans="1:243" s="6" customFormat="1" ht="29.25" customHeight="1" hidden="1">
      <c r="A7" s="111" t="s">
        <v>10</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IE7" s="7"/>
      <c r="IF7" s="7"/>
      <c r="IG7" s="7"/>
      <c r="IH7" s="7"/>
      <c r="II7" s="7"/>
    </row>
    <row r="8" spans="1:243" s="9" customFormat="1" ht="61.5" customHeight="1">
      <c r="A8" s="8" t="s">
        <v>65</v>
      </c>
      <c r="B8" s="112"/>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4"/>
      <c r="IE8" s="10"/>
      <c r="IF8" s="10"/>
      <c r="IG8" s="10"/>
      <c r="IH8" s="10"/>
      <c r="II8" s="10"/>
    </row>
    <row r="9" spans="1:243" s="11" customFormat="1" ht="61.5" customHeight="1">
      <c r="A9" s="103" t="s">
        <v>11</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68</v>
      </c>
      <c r="G11" s="13"/>
      <c r="H11" s="13"/>
      <c r="I11" s="13" t="s">
        <v>21</v>
      </c>
      <c r="J11" s="13" t="s">
        <v>22</v>
      </c>
      <c r="K11" s="13" t="s">
        <v>23</v>
      </c>
      <c r="L11" s="13" t="s">
        <v>24</v>
      </c>
      <c r="M11" s="16" t="s">
        <v>67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66</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120">
      <c r="A13" s="18">
        <v>1</v>
      </c>
      <c r="B13" s="70" t="s">
        <v>175</v>
      </c>
      <c r="C13" s="19" t="s">
        <v>39</v>
      </c>
      <c r="D13" s="73">
        <v>14.19</v>
      </c>
      <c r="E13" s="74" t="s">
        <v>226</v>
      </c>
      <c r="F13" s="73">
        <v>185.95</v>
      </c>
      <c r="G13" s="34"/>
      <c r="H13" s="22"/>
      <c r="I13" s="20" t="s">
        <v>37</v>
      </c>
      <c r="J13" s="23">
        <f aca="true" t="shared" si="0" ref="J13:J23">IF(I13="Less(-)",-1,1)</f>
        <v>1</v>
      </c>
      <c r="K13" s="24" t="s">
        <v>62</v>
      </c>
      <c r="L13" s="24" t="s">
        <v>7</v>
      </c>
      <c r="M13" s="67"/>
      <c r="N13" s="35"/>
      <c r="O13" s="35"/>
      <c r="P13" s="36"/>
      <c r="Q13" s="35"/>
      <c r="R13" s="35"/>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65">
        <f>total_amount_ba($B$2,$D$2,D13,F13,J13,K13,M13)</f>
        <v>0</v>
      </c>
      <c r="BB13" s="65">
        <f>BA13+SUM(N13:AZ13)</f>
        <v>0</v>
      </c>
      <c r="BC13" s="31" t="str">
        <f>SpellNumber(L13,BB13)</f>
        <v>INR Zero Only</v>
      </c>
      <c r="IE13" s="33">
        <v>1.01</v>
      </c>
      <c r="IF13" s="33" t="s">
        <v>38</v>
      </c>
      <c r="IG13" s="33" t="s">
        <v>35</v>
      </c>
      <c r="IH13" s="33">
        <v>123.223</v>
      </c>
      <c r="II13" s="33" t="s">
        <v>36</v>
      </c>
    </row>
    <row r="14" spans="1:243" s="32" customFormat="1" ht="30">
      <c r="A14" s="18">
        <v>2</v>
      </c>
      <c r="B14" s="70" t="s">
        <v>176</v>
      </c>
      <c r="C14" s="19" t="s">
        <v>42</v>
      </c>
      <c r="D14" s="73">
        <v>141.89</v>
      </c>
      <c r="E14" s="74" t="s">
        <v>227</v>
      </c>
      <c r="F14" s="73">
        <v>131.9</v>
      </c>
      <c r="G14" s="34"/>
      <c r="H14" s="34"/>
      <c r="I14" s="20" t="s">
        <v>37</v>
      </c>
      <c r="J14" s="23">
        <f>IF(I14="Less(-)",-1,1)</f>
        <v>1</v>
      </c>
      <c r="K14" s="24" t="s">
        <v>62</v>
      </c>
      <c r="L14" s="24" t="s">
        <v>7</v>
      </c>
      <c r="M14" s="67"/>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5">
        <f>total_amount_ba($B$2,$D$2,D14,F14,J14,K14,M14)</f>
        <v>0</v>
      </c>
      <c r="BB14" s="65">
        <f>BA14+SUM(N14:AZ14)</f>
        <v>0</v>
      </c>
      <c r="BC14" s="31" t="str">
        <f>SpellNumber(L14,BB14)</f>
        <v>INR Zero Only</v>
      </c>
      <c r="IE14" s="33"/>
      <c r="IF14" s="33"/>
      <c r="IG14" s="33"/>
      <c r="IH14" s="33"/>
      <c r="II14" s="33"/>
    </row>
    <row r="15" spans="1:243" s="32" customFormat="1" ht="90">
      <c r="A15" s="18">
        <v>3</v>
      </c>
      <c r="B15" s="75" t="s">
        <v>177</v>
      </c>
      <c r="C15" s="19" t="s">
        <v>44</v>
      </c>
      <c r="D15" s="73">
        <v>27.4</v>
      </c>
      <c r="E15" s="74" t="s">
        <v>228</v>
      </c>
      <c r="F15" s="73">
        <v>4209.05</v>
      </c>
      <c r="G15" s="34"/>
      <c r="H15" s="34"/>
      <c r="I15" s="20" t="s">
        <v>37</v>
      </c>
      <c r="J15" s="23">
        <f t="shared" si="0"/>
        <v>1</v>
      </c>
      <c r="K15" s="24" t="s">
        <v>62</v>
      </c>
      <c r="L15" s="24" t="s">
        <v>7</v>
      </c>
      <c r="M15" s="67"/>
      <c r="N15" s="35"/>
      <c r="O15" s="35"/>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5">
        <f aca="true" t="shared" si="1" ref="BA15:BA23">total_amount_ba($B$2,$D$2,D15,F15,J15,K15,M15)</f>
        <v>0</v>
      </c>
      <c r="BB15" s="65">
        <f aca="true" t="shared" si="2" ref="BB15:BB23">BA15+SUM(N15:AZ15)</f>
        <v>0</v>
      </c>
      <c r="BC15" s="31" t="str">
        <f aca="true" t="shared" si="3" ref="BC15:BC23">SpellNumber(L15,BB15)</f>
        <v>INR Zero Only</v>
      </c>
      <c r="IE15" s="33">
        <v>2</v>
      </c>
      <c r="IF15" s="33" t="s">
        <v>34</v>
      </c>
      <c r="IG15" s="33" t="s">
        <v>43</v>
      </c>
      <c r="IH15" s="33">
        <v>10</v>
      </c>
      <c r="II15" s="33" t="s">
        <v>36</v>
      </c>
    </row>
    <row r="16" spans="1:243" s="32" customFormat="1" ht="60">
      <c r="A16" s="18">
        <v>4</v>
      </c>
      <c r="B16" s="75" t="s">
        <v>178</v>
      </c>
      <c r="C16" s="19" t="s">
        <v>47</v>
      </c>
      <c r="D16" s="73">
        <v>0.79</v>
      </c>
      <c r="E16" s="74" t="s">
        <v>227</v>
      </c>
      <c r="F16" s="73">
        <v>320.25</v>
      </c>
      <c r="G16" s="34"/>
      <c r="H16" s="34"/>
      <c r="I16" s="20" t="s">
        <v>37</v>
      </c>
      <c r="J16" s="23">
        <f t="shared" si="0"/>
        <v>1</v>
      </c>
      <c r="K16" s="24" t="s">
        <v>62</v>
      </c>
      <c r="L16" s="24" t="s">
        <v>7</v>
      </c>
      <c r="M16" s="67"/>
      <c r="N16" s="35"/>
      <c r="O16" s="35"/>
      <c r="P16" s="36"/>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5">
        <f t="shared" si="1"/>
        <v>0</v>
      </c>
      <c r="BB16" s="65">
        <f t="shared" si="2"/>
        <v>0</v>
      </c>
      <c r="BC16" s="31" t="str">
        <f t="shared" si="3"/>
        <v>INR Zero Only</v>
      </c>
      <c r="IE16" s="33">
        <v>3</v>
      </c>
      <c r="IF16" s="33" t="s">
        <v>45</v>
      </c>
      <c r="IG16" s="33" t="s">
        <v>46</v>
      </c>
      <c r="IH16" s="33">
        <v>10</v>
      </c>
      <c r="II16" s="33" t="s">
        <v>36</v>
      </c>
    </row>
    <row r="17" spans="1:243" s="32" customFormat="1" ht="45">
      <c r="A17" s="18">
        <v>5</v>
      </c>
      <c r="B17" s="75" t="s">
        <v>179</v>
      </c>
      <c r="C17" s="19" t="s">
        <v>48</v>
      </c>
      <c r="D17" s="73">
        <v>13.69</v>
      </c>
      <c r="E17" s="76" t="s">
        <v>227</v>
      </c>
      <c r="F17" s="73">
        <v>422.3</v>
      </c>
      <c r="G17" s="34"/>
      <c r="H17" s="34"/>
      <c r="I17" s="20" t="s">
        <v>37</v>
      </c>
      <c r="J17" s="23">
        <f t="shared" si="0"/>
        <v>1</v>
      </c>
      <c r="K17" s="24" t="s">
        <v>62</v>
      </c>
      <c r="L17" s="24" t="s">
        <v>7</v>
      </c>
      <c r="M17" s="67"/>
      <c r="N17" s="35"/>
      <c r="O17" s="35"/>
      <c r="P17" s="36"/>
      <c r="Q17" s="35"/>
      <c r="R17" s="35"/>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5">
        <f t="shared" si="1"/>
        <v>0</v>
      </c>
      <c r="BB17" s="65">
        <f t="shared" si="2"/>
        <v>0</v>
      </c>
      <c r="BC17" s="31" t="str">
        <f t="shared" si="3"/>
        <v>INR Zero Only</v>
      </c>
      <c r="IE17" s="33">
        <v>1.01</v>
      </c>
      <c r="IF17" s="33" t="s">
        <v>38</v>
      </c>
      <c r="IG17" s="33" t="s">
        <v>35</v>
      </c>
      <c r="IH17" s="33">
        <v>123.223</v>
      </c>
      <c r="II17" s="33" t="s">
        <v>36</v>
      </c>
    </row>
    <row r="18" spans="1:243" s="32" customFormat="1" ht="60">
      <c r="A18" s="18">
        <v>6</v>
      </c>
      <c r="B18" s="75" t="s">
        <v>180</v>
      </c>
      <c r="C18" s="19" t="s">
        <v>49</v>
      </c>
      <c r="D18" s="73">
        <v>179</v>
      </c>
      <c r="E18" s="76" t="s">
        <v>229</v>
      </c>
      <c r="F18" s="73">
        <v>56.6</v>
      </c>
      <c r="G18" s="34"/>
      <c r="H18" s="34"/>
      <c r="I18" s="20" t="s">
        <v>37</v>
      </c>
      <c r="J18" s="23">
        <f t="shared" si="0"/>
        <v>1</v>
      </c>
      <c r="K18" s="24" t="s">
        <v>62</v>
      </c>
      <c r="L18" s="24" t="s">
        <v>7</v>
      </c>
      <c r="M18" s="67"/>
      <c r="N18" s="35"/>
      <c r="O18" s="35"/>
      <c r="P18" s="36"/>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9"/>
      <c r="AV18" s="38"/>
      <c r="AW18" s="38"/>
      <c r="AX18" s="38"/>
      <c r="AY18" s="38"/>
      <c r="AZ18" s="38"/>
      <c r="BA18" s="65">
        <f t="shared" si="1"/>
        <v>0</v>
      </c>
      <c r="BB18" s="65">
        <f t="shared" si="2"/>
        <v>0</v>
      </c>
      <c r="BC18" s="31" t="str">
        <f t="shared" si="3"/>
        <v>INR Zero Only</v>
      </c>
      <c r="IE18" s="33">
        <v>1.02</v>
      </c>
      <c r="IF18" s="33" t="s">
        <v>40</v>
      </c>
      <c r="IG18" s="33" t="s">
        <v>41</v>
      </c>
      <c r="IH18" s="33">
        <v>213</v>
      </c>
      <c r="II18" s="33" t="s">
        <v>36</v>
      </c>
    </row>
    <row r="19" spans="1:243" s="32" customFormat="1" ht="270">
      <c r="A19" s="18">
        <v>7</v>
      </c>
      <c r="B19" s="75" t="s">
        <v>181</v>
      </c>
      <c r="C19" s="19" t="s">
        <v>50</v>
      </c>
      <c r="D19" s="77">
        <v>1.79</v>
      </c>
      <c r="E19" s="78" t="s">
        <v>228</v>
      </c>
      <c r="F19" s="77">
        <v>7250.05</v>
      </c>
      <c r="G19" s="34"/>
      <c r="H19" s="34"/>
      <c r="I19" s="20" t="s">
        <v>37</v>
      </c>
      <c r="J19" s="23">
        <f t="shared" si="0"/>
        <v>1</v>
      </c>
      <c r="K19" s="24" t="s">
        <v>62</v>
      </c>
      <c r="L19" s="24" t="s">
        <v>7</v>
      </c>
      <c r="M19" s="67"/>
      <c r="N19" s="35"/>
      <c r="O19" s="35"/>
      <c r="P19" s="36"/>
      <c r="Q19" s="35"/>
      <c r="R19" s="35"/>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65">
        <f t="shared" si="1"/>
        <v>0</v>
      </c>
      <c r="BB19" s="65">
        <f t="shared" si="2"/>
        <v>0</v>
      </c>
      <c r="BC19" s="31" t="str">
        <f t="shared" si="3"/>
        <v>INR Zero Only</v>
      </c>
      <c r="IE19" s="33">
        <v>2</v>
      </c>
      <c r="IF19" s="33" t="s">
        <v>34</v>
      </c>
      <c r="IG19" s="33" t="s">
        <v>43</v>
      </c>
      <c r="IH19" s="33">
        <v>10</v>
      </c>
      <c r="II19" s="33" t="s">
        <v>36</v>
      </c>
    </row>
    <row r="20" spans="1:243" s="32" customFormat="1" ht="60">
      <c r="A20" s="18">
        <v>8</v>
      </c>
      <c r="B20" s="75" t="s">
        <v>182</v>
      </c>
      <c r="C20" s="19" t="s">
        <v>51</v>
      </c>
      <c r="D20" s="73">
        <v>115.92</v>
      </c>
      <c r="E20" s="76" t="s">
        <v>227</v>
      </c>
      <c r="F20" s="73">
        <v>684.2</v>
      </c>
      <c r="G20" s="34"/>
      <c r="H20" s="34"/>
      <c r="I20" s="20" t="s">
        <v>37</v>
      </c>
      <c r="J20" s="23">
        <f t="shared" si="0"/>
        <v>1</v>
      </c>
      <c r="K20" s="24" t="s">
        <v>62</v>
      </c>
      <c r="L20" s="24" t="s">
        <v>7</v>
      </c>
      <c r="M20" s="67"/>
      <c r="N20" s="35"/>
      <c r="O20" s="35"/>
      <c r="P20" s="36"/>
      <c r="Q20" s="35"/>
      <c r="R20" s="35"/>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5">
        <f t="shared" si="1"/>
        <v>0</v>
      </c>
      <c r="BB20" s="65">
        <f t="shared" si="2"/>
        <v>0</v>
      </c>
      <c r="BC20" s="31" t="str">
        <f t="shared" si="3"/>
        <v>INR Zero Only</v>
      </c>
      <c r="IE20" s="33">
        <v>3</v>
      </c>
      <c r="IF20" s="33" t="s">
        <v>45</v>
      </c>
      <c r="IG20" s="33" t="s">
        <v>46</v>
      </c>
      <c r="IH20" s="33">
        <v>10</v>
      </c>
      <c r="II20" s="33" t="s">
        <v>36</v>
      </c>
    </row>
    <row r="21" spans="1:243" s="32" customFormat="1" ht="45">
      <c r="A21" s="18">
        <v>9</v>
      </c>
      <c r="B21" s="75" t="s">
        <v>183</v>
      </c>
      <c r="C21" s="19" t="s">
        <v>52</v>
      </c>
      <c r="D21" s="73">
        <v>115.92</v>
      </c>
      <c r="E21" s="76" t="s">
        <v>227</v>
      </c>
      <c r="F21" s="73">
        <v>56.85</v>
      </c>
      <c r="G21" s="34"/>
      <c r="H21" s="34"/>
      <c r="I21" s="20" t="s">
        <v>37</v>
      </c>
      <c r="J21" s="23">
        <f t="shared" si="0"/>
        <v>1</v>
      </c>
      <c r="K21" s="24" t="s">
        <v>62</v>
      </c>
      <c r="L21" s="24" t="s">
        <v>7</v>
      </c>
      <c r="M21" s="67"/>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5">
        <f t="shared" si="1"/>
        <v>0</v>
      </c>
      <c r="BB21" s="65">
        <f t="shared" si="2"/>
        <v>0</v>
      </c>
      <c r="BC21" s="31" t="str">
        <f t="shared" si="3"/>
        <v>INR Zero Only</v>
      </c>
      <c r="IE21" s="33">
        <v>1.01</v>
      </c>
      <c r="IF21" s="33" t="s">
        <v>38</v>
      </c>
      <c r="IG21" s="33" t="s">
        <v>35</v>
      </c>
      <c r="IH21" s="33">
        <v>123.223</v>
      </c>
      <c r="II21" s="33" t="s">
        <v>36</v>
      </c>
    </row>
    <row r="22" spans="1:243" s="32" customFormat="1" ht="225">
      <c r="A22" s="18">
        <v>10</v>
      </c>
      <c r="B22" s="75" t="s">
        <v>184</v>
      </c>
      <c r="C22" s="19" t="s">
        <v>53</v>
      </c>
      <c r="D22" s="77">
        <v>13.69</v>
      </c>
      <c r="E22" s="78" t="s">
        <v>227</v>
      </c>
      <c r="F22" s="77">
        <v>3351.95</v>
      </c>
      <c r="G22" s="34"/>
      <c r="H22" s="34"/>
      <c r="I22" s="20" t="s">
        <v>37</v>
      </c>
      <c r="J22" s="23">
        <f t="shared" si="0"/>
        <v>1</v>
      </c>
      <c r="K22" s="24" t="s">
        <v>62</v>
      </c>
      <c r="L22" s="24" t="s">
        <v>7</v>
      </c>
      <c r="M22" s="67"/>
      <c r="N22" s="35"/>
      <c r="O22" s="35"/>
      <c r="P22" s="36"/>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5">
        <f t="shared" si="1"/>
        <v>0</v>
      </c>
      <c r="BB22" s="65">
        <f t="shared" si="2"/>
        <v>0</v>
      </c>
      <c r="BC22" s="31" t="str">
        <f t="shared" si="3"/>
        <v>INR Zero Only</v>
      </c>
      <c r="IE22" s="33">
        <v>1.02</v>
      </c>
      <c r="IF22" s="33" t="s">
        <v>40</v>
      </c>
      <c r="IG22" s="33" t="s">
        <v>41</v>
      </c>
      <c r="IH22" s="33">
        <v>213</v>
      </c>
      <c r="II22" s="33" t="s">
        <v>36</v>
      </c>
    </row>
    <row r="23" spans="1:243" s="32" customFormat="1" ht="105">
      <c r="A23" s="18">
        <v>11</v>
      </c>
      <c r="B23" s="79" t="s">
        <v>185</v>
      </c>
      <c r="C23" s="19" t="s">
        <v>54</v>
      </c>
      <c r="D23" s="77">
        <v>22.82</v>
      </c>
      <c r="E23" s="78" t="s">
        <v>230</v>
      </c>
      <c r="F23" s="77">
        <v>245.7</v>
      </c>
      <c r="G23" s="34"/>
      <c r="H23" s="34"/>
      <c r="I23" s="20" t="s">
        <v>37</v>
      </c>
      <c r="J23" s="23">
        <f t="shared" si="0"/>
        <v>1</v>
      </c>
      <c r="K23" s="24" t="s">
        <v>62</v>
      </c>
      <c r="L23" s="24" t="s">
        <v>7</v>
      </c>
      <c r="M23" s="67"/>
      <c r="N23" s="35"/>
      <c r="O23" s="35"/>
      <c r="P23" s="36"/>
      <c r="Q23" s="35"/>
      <c r="R23" s="35"/>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5">
        <f t="shared" si="1"/>
        <v>0</v>
      </c>
      <c r="BB23" s="65">
        <f t="shared" si="2"/>
        <v>0</v>
      </c>
      <c r="BC23" s="31" t="str">
        <f t="shared" si="3"/>
        <v>INR Zero Only</v>
      </c>
      <c r="IE23" s="33">
        <v>2</v>
      </c>
      <c r="IF23" s="33" t="s">
        <v>34</v>
      </c>
      <c r="IG23" s="33" t="s">
        <v>43</v>
      </c>
      <c r="IH23" s="33">
        <v>10</v>
      </c>
      <c r="II23" s="33" t="s">
        <v>36</v>
      </c>
    </row>
    <row r="24" spans="1:243" s="32" customFormat="1" ht="45">
      <c r="A24" s="18">
        <v>12</v>
      </c>
      <c r="B24" s="75" t="s">
        <v>186</v>
      </c>
      <c r="C24" s="19" t="s">
        <v>55</v>
      </c>
      <c r="D24" s="73">
        <v>13.69</v>
      </c>
      <c r="E24" s="76" t="s">
        <v>227</v>
      </c>
      <c r="F24" s="73">
        <v>231.5</v>
      </c>
      <c r="G24" s="34"/>
      <c r="H24" s="34"/>
      <c r="I24" s="20" t="s">
        <v>37</v>
      </c>
      <c r="J24" s="23">
        <f aca="true" t="shared" si="4" ref="J24:J87">IF(I24="Less(-)",-1,1)</f>
        <v>1</v>
      </c>
      <c r="K24" s="24" t="s">
        <v>62</v>
      </c>
      <c r="L24" s="24" t="s">
        <v>7</v>
      </c>
      <c r="M24" s="67"/>
      <c r="N24" s="35"/>
      <c r="O24" s="35"/>
      <c r="P24" s="36"/>
      <c r="Q24" s="35"/>
      <c r="R24" s="35"/>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5">
        <f aca="true" t="shared" si="5" ref="BA24:BA87">total_amount_ba($B$2,$D$2,D24,F24,J24,K24,M24)</f>
        <v>0</v>
      </c>
      <c r="BB24" s="65">
        <f aca="true" t="shared" si="6" ref="BB24:BB87">BA24+SUM(N24:AZ24)</f>
        <v>0</v>
      </c>
      <c r="BC24" s="31" t="str">
        <f aca="true" t="shared" si="7" ref="BC24:BC87">SpellNumber(L24,BB24)</f>
        <v>INR Zero Only</v>
      </c>
      <c r="IE24" s="33"/>
      <c r="IF24" s="33"/>
      <c r="IG24" s="33"/>
      <c r="IH24" s="33"/>
      <c r="II24" s="33"/>
    </row>
    <row r="25" spans="1:243" s="32" customFormat="1" ht="135">
      <c r="A25" s="18">
        <v>13</v>
      </c>
      <c r="B25" s="75" t="s">
        <v>187</v>
      </c>
      <c r="C25" s="19" t="s">
        <v>56</v>
      </c>
      <c r="D25" s="77">
        <v>16.2</v>
      </c>
      <c r="E25" s="78" t="s">
        <v>227</v>
      </c>
      <c r="F25" s="77">
        <v>2129.1</v>
      </c>
      <c r="G25" s="34"/>
      <c r="H25" s="34"/>
      <c r="I25" s="20" t="s">
        <v>37</v>
      </c>
      <c r="J25" s="23">
        <f t="shared" si="4"/>
        <v>1</v>
      </c>
      <c r="K25" s="24" t="s">
        <v>62</v>
      </c>
      <c r="L25" s="24" t="s">
        <v>7</v>
      </c>
      <c r="M25" s="67"/>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5">
        <f t="shared" si="5"/>
        <v>0</v>
      </c>
      <c r="BB25" s="65">
        <f t="shared" si="6"/>
        <v>0</v>
      </c>
      <c r="BC25" s="31" t="str">
        <f t="shared" si="7"/>
        <v>INR Zero Only</v>
      </c>
      <c r="IE25" s="33"/>
      <c r="IF25" s="33"/>
      <c r="IG25" s="33"/>
      <c r="IH25" s="33"/>
      <c r="II25" s="33"/>
    </row>
    <row r="26" spans="1:243" s="32" customFormat="1" ht="180">
      <c r="A26" s="18">
        <v>14</v>
      </c>
      <c r="B26" s="75" t="s">
        <v>188</v>
      </c>
      <c r="C26" s="19" t="s">
        <v>57</v>
      </c>
      <c r="D26" s="73">
        <v>559.34</v>
      </c>
      <c r="E26" s="76" t="s">
        <v>227</v>
      </c>
      <c r="F26" s="73">
        <v>744.8</v>
      </c>
      <c r="G26" s="34"/>
      <c r="H26" s="34"/>
      <c r="I26" s="20" t="s">
        <v>37</v>
      </c>
      <c r="J26" s="23">
        <f t="shared" si="4"/>
        <v>1</v>
      </c>
      <c r="K26" s="24" t="s">
        <v>62</v>
      </c>
      <c r="L26" s="24" t="s">
        <v>7</v>
      </c>
      <c r="M26" s="67"/>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5">
        <f t="shared" si="5"/>
        <v>0</v>
      </c>
      <c r="BB26" s="65">
        <f t="shared" si="6"/>
        <v>0</v>
      </c>
      <c r="BC26" s="31" t="str">
        <f t="shared" si="7"/>
        <v>INR Zero Only</v>
      </c>
      <c r="IE26" s="33"/>
      <c r="IF26" s="33"/>
      <c r="IG26" s="33"/>
      <c r="IH26" s="33"/>
      <c r="II26" s="33"/>
    </row>
    <row r="27" spans="1:243" s="32" customFormat="1" ht="135">
      <c r="A27" s="18">
        <v>15</v>
      </c>
      <c r="B27" s="75" t="s">
        <v>189</v>
      </c>
      <c r="C27" s="19" t="s">
        <v>58</v>
      </c>
      <c r="D27" s="73">
        <v>303.86</v>
      </c>
      <c r="E27" s="74" t="s">
        <v>227</v>
      </c>
      <c r="F27" s="80">
        <v>901.05</v>
      </c>
      <c r="G27" s="34"/>
      <c r="H27" s="34"/>
      <c r="I27" s="20" t="s">
        <v>37</v>
      </c>
      <c r="J27" s="23">
        <f t="shared" si="4"/>
        <v>1</v>
      </c>
      <c r="K27" s="24" t="s">
        <v>62</v>
      </c>
      <c r="L27" s="24" t="s">
        <v>7</v>
      </c>
      <c r="M27" s="67"/>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5">
        <f t="shared" si="5"/>
        <v>0</v>
      </c>
      <c r="BB27" s="65">
        <f t="shared" si="6"/>
        <v>0</v>
      </c>
      <c r="BC27" s="31" t="str">
        <f t="shared" si="7"/>
        <v>INR Zero Only</v>
      </c>
      <c r="IE27" s="33"/>
      <c r="IF27" s="33"/>
      <c r="IG27" s="33"/>
      <c r="IH27" s="33"/>
      <c r="II27" s="33"/>
    </row>
    <row r="28" spans="1:243" s="32" customFormat="1" ht="135">
      <c r="A28" s="18">
        <v>16</v>
      </c>
      <c r="B28" s="81" t="s">
        <v>190</v>
      </c>
      <c r="C28" s="19" t="s">
        <v>69</v>
      </c>
      <c r="D28" s="82">
        <v>10</v>
      </c>
      <c r="E28" s="82" t="s">
        <v>231</v>
      </c>
      <c r="F28" s="82">
        <v>187.6</v>
      </c>
      <c r="G28" s="34"/>
      <c r="H28" s="34"/>
      <c r="I28" s="20" t="s">
        <v>37</v>
      </c>
      <c r="J28" s="23">
        <f t="shared" si="4"/>
        <v>1</v>
      </c>
      <c r="K28" s="24" t="s">
        <v>62</v>
      </c>
      <c r="L28" s="24" t="s">
        <v>7</v>
      </c>
      <c r="M28" s="67"/>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5">
        <f t="shared" si="5"/>
        <v>0</v>
      </c>
      <c r="BB28" s="65">
        <f t="shared" si="6"/>
        <v>0</v>
      </c>
      <c r="BC28" s="31" t="str">
        <f t="shared" si="7"/>
        <v>INR Zero Only</v>
      </c>
      <c r="IE28" s="33"/>
      <c r="IF28" s="33"/>
      <c r="IG28" s="33"/>
      <c r="IH28" s="33"/>
      <c r="II28" s="33"/>
    </row>
    <row r="29" spans="1:243" s="32" customFormat="1" ht="90.75">
      <c r="A29" s="18">
        <v>17</v>
      </c>
      <c r="B29" s="84" t="s">
        <v>191</v>
      </c>
      <c r="C29" s="19" t="s">
        <v>70</v>
      </c>
      <c r="D29" s="73">
        <v>60</v>
      </c>
      <c r="E29" s="76" t="s">
        <v>232</v>
      </c>
      <c r="F29" s="73">
        <v>236.35</v>
      </c>
      <c r="G29" s="34"/>
      <c r="H29" s="34"/>
      <c r="I29" s="20" t="s">
        <v>37</v>
      </c>
      <c r="J29" s="23">
        <f t="shared" si="4"/>
        <v>1</v>
      </c>
      <c r="K29" s="24" t="s">
        <v>62</v>
      </c>
      <c r="L29" s="24" t="s">
        <v>7</v>
      </c>
      <c r="M29" s="67"/>
      <c r="N29" s="35"/>
      <c r="O29" s="35"/>
      <c r="P29" s="36"/>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5">
        <f t="shared" si="5"/>
        <v>0</v>
      </c>
      <c r="BB29" s="65">
        <f t="shared" si="6"/>
        <v>0</v>
      </c>
      <c r="BC29" s="31" t="str">
        <f t="shared" si="7"/>
        <v>INR Zero Only</v>
      </c>
      <c r="IE29" s="33"/>
      <c r="IF29" s="33"/>
      <c r="IG29" s="33"/>
      <c r="IH29" s="33"/>
      <c r="II29" s="33"/>
    </row>
    <row r="30" spans="1:243" s="32" customFormat="1" ht="135.75">
      <c r="A30" s="18">
        <v>18</v>
      </c>
      <c r="B30" s="84" t="s">
        <v>192</v>
      </c>
      <c r="C30" s="19" t="s">
        <v>71</v>
      </c>
      <c r="D30" s="20"/>
      <c r="E30" s="21"/>
      <c r="F30" s="20"/>
      <c r="G30" s="22"/>
      <c r="H30" s="22"/>
      <c r="I30" s="20"/>
      <c r="J30" s="23"/>
      <c r="K30" s="24"/>
      <c r="L30" s="24"/>
      <c r="M30" s="25"/>
      <c r="N30" s="26"/>
      <c r="O30" s="26"/>
      <c r="P30" s="27"/>
      <c r="Q30" s="26"/>
      <c r="R30" s="26"/>
      <c r="S30" s="2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9"/>
      <c r="BB30" s="30"/>
      <c r="BC30" s="31"/>
      <c r="IE30" s="33"/>
      <c r="IF30" s="33"/>
      <c r="IG30" s="33"/>
      <c r="IH30" s="33"/>
      <c r="II30" s="33"/>
    </row>
    <row r="31" spans="1:243" s="32" customFormat="1" ht="18.75" customHeight="1">
      <c r="A31" s="83">
        <v>18.01</v>
      </c>
      <c r="B31" s="84" t="s">
        <v>193</v>
      </c>
      <c r="C31" s="19" t="s">
        <v>72</v>
      </c>
      <c r="D31" s="77">
        <v>8</v>
      </c>
      <c r="E31" s="78" t="s">
        <v>231</v>
      </c>
      <c r="F31" s="77">
        <v>102.65</v>
      </c>
      <c r="G31" s="34"/>
      <c r="H31" s="34"/>
      <c r="I31" s="20" t="s">
        <v>37</v>
      </c>
      <c r="J31" s="23">
        <f t="shared" si="4"/>
        <v>1</v>
      </c>
      <c r="K31" s="24" t="s">
        <v>62</v>
      </c>
      <c r="L31" s="24" t="s">
        <v>7</v>
      </c>
      <c r="M31" s="67"/>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5">
        <f t="shared" si="5"/>
        <v>0</v>
      </c>
      <c r="BB31" s="65">
        <f t="shared" si="6"/>
        <v>0</v>
      </c>
      <c r="BC31" s="31" t="str">
        <f t="shared" si="7"/>
        <v>INR Zero Only</v>
      </c>
      <c r="IE31" s="33"/>
      <c r="IF31" s="33"/>
      <c r="IG31" s="33"/>
      <c r="IH31" s="33"/>
      <c r="II31" s="33"/>
    </row>
    <row r="32" spans="1:243" s="32" customFormat="1" ht="15.75">
      <c r="A32" s="83">
        <v>18.02</v>
      </c>
      <c r="B32" s="84" t="s">
        <v>194</v>
      </c>
      <c r="C32" s="19" t="s">
        <v>73</v>
      </c>
      <c r="D32" s="77">
        <v>8</v>
      </c>
      <c r="E32" s="78" t="s">
        <v>231</v>
      </c>
      <c r="F32" s="77">
        <v>167.6</v>
      </c>
      <c r="G32" s="34"/>
      <c r="H32" s="34"/>
      <c r="I32" s="20" t="s">
        <v>37</v>
      </c>
      <c r="J32" s="23">
        <f t="shared" si="4"/>
        <v>1</v>
      </c>
      <c r="K32" s="24" t="s">
        <v>62</v>
      </c>
      <c r="L32" s="24" t="s">
        <v>7</v>
      </c>
      <c r="M32" s="67"/>
      <c r="N32" s="35"/>
      <c r="O32" s="35"/>
      <c r="P32" s="36"/>
      <c r="Q32" s="35"/>
      <c r="R32" s="35"/>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5">
        <f t="shared" si="5"/>
        <v>0</v>
      </c>
      <c r="BB32" s="65">
        <f t="shared" si="6"/>
        <v>0</v>
      </c>
      <c r="BC32" s="31" t="str">
        <f t="shared" si="7"/>
        <v>INR Zero Only</v>
      </c>
      <c r="IE32" s="33"/>
      <c r="IF32" s="33"/>
      <c r="IG32" s="33"/>
      <c r="IH32" s="33"/>
      <c r="II32" s="33"/>
    </row>
    <row r="33" spans="1:243" s="32" customFormat="1" ht="15.75">
      <c r="A33" s="83">
        <v>18.03</v>
      </c>
      <c r="B33" s="84" t="s">
        <v>195</v>
      </c>
      <c r="C33" s="19" t="s">
        <v>74</v>
      </c>
      <c r="D33" s="77">
        <v>8</v>
      </c>
      <c r="E33" s="78" t="s">
        <v>231</v>
      </c>
      <c r="F33" s="77">
        <v>98</v>
      </c>
      <c r="G33" s="34"/>
      <c r="H33" s="34"/>
      <c r="I33" s="20" t="s">
        <v>37</v>
      </c>
      <c r="J33" s="23">
        <f t="shared" si="4"/>
        <v>1</v>
      </c>
      <c r="K33" s="24" t="s">
        <v>62</v>
      </c>
      <c r="L33" s="24" t="s">
        <v>7</v>
      </c>
      <c r="M33" s="67"/>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5">
        <f t="shared" si="5"/>
        <v>0</v>
      </c>
      <c r="BB33" s="65">
        <f t="shared" si="6"/>
        <v>0</v>
      </c>
      <c r="BC33" s="31" t="str">
        <f t="shared" si="7"/>
        <v>INR Zero Only</v>
      </c>
      <c r="IE33" s="33"/>
      <c r="IF33" s="33"/>
      <c r="IG33" s="33"/>
      <c r="IH33" s="33"/>
      <c r="II33" s="33"/>
    </row>
    <row r="34" spans="1:243" s="32" customFormat="1" ht="105">
      <c r="A34" s="18">
        <v>19</v>
      </c>
      <c r="B34" s="75" t="s">
        <v>196</v>
      </c>
      <c r="C34" s="19" t="s">
        <v>75</v>
      </c>
      <c r="D34" s="77">
        <v>188.8</v>
      </c>
      <c r="E34" s="78" t="s">
        <v>227</v>
      </c>
      <c r="F34" s="85">
        <v>93.7</v>
      </c>
      <c r="G34" s="34"/>
      <c r="H34" s="34"/>
      <c r="I34" s="20" t="s">
        <v>37</v>
      </c>
      <c r="J34" s="23">
        <f t="shared" si="4"/>
        <v>1</v>
      </c>
      <c r="K34" s="24" t="s">
        <v>62</v>
      </c>
      <c r="L34" s="24" t="s">
        <v>7</v>
      </c>
      <c r="M34" s="67"/>
      <c r="N34" s="35"/>
      <c r="O34" s="35"/>
      <c r="P34" s="36"/>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5">
        <f t="shared" si="5"/>
        <v>0</v>
      </c>
      <c r="BB34" s="65">
        <f t="shared" si="6"/>
        <v>0</v>
      </c>
      <c r="BC34" s="31" t="str">
        <f t="shared" si="7"/>
        <v>INR Zero Only</v>
      </c>
      <c r="IE34" s="33"/>
      <c r="IF34" s="33"/>
      <c r="IG34" s="33"/>
      <c r="IH34" s="33"/>
      <c r="II34" s="33"/>
    </row>
    <row r="35" spans="1:243" s="32" customFormat="1" ht="75">
      <c r="A35" s="18">
        <v>20</v>
      </c>
      <c r="B35" s="86" t="s">
        <v>197</v>
      </c>
      <c r="C35" s="19" t="s">
        <v>76</v>
      </c>
      <c r="D35" s="87">
        <v>169.51</v>
      </c>
      <c r="E35" s="78" t="s">
        <v>227</v>
      </c>
      <c r="F35" s="87">
        <v>58.8</v>
      </c>
      <c r="G35" s="34"/>
      <c r="H35" s="34"/>
      <c r="I35" s="20" t="s">
        <v>37</v>
      </c>
      <c r="J35" s="23">
        <f t="shared" si="4"/>
        <v>1</v>
      </c>
      <c r="K35" s="24" t="s">
        <v>62</v>
      </c>
      <c r="L35" s="24" t="s">
        <v>7</v>
      </c>
      <c r="M35" s="67"/>
      <c r="N35" s="35"/>
      <c r="O35" s="35"/>
      <c r="P35" s="36"/>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5">
        <f t="shared" si="5"/>
        <v>0</v>
      </c>
      <c r="BB35" s="65">
        <f t="shared" si="6"/>
        <v>0</v>
      </c>
      <c r="BC35" s="31" t="str">
        <f t="shared" si="7"/>
        <v>INR Zero Only</v>
      </c>
      <c r="IE35" s="33"/>
      <c r="IF35" s="33"/>
      <c r="IG35" s="33"/>
      <c r="IH35" s="33"/>
      <c r="II35" s="33"/>
    </row>
    <row r="36" spans="1:243" s="32" customFormat="1" ht="150">
      <c r="A36" s="18">
        <v>21</v>
      </c>
      <c r="B36" s="86" t="s">
        <v>198</v>
      </c>
      <c r="C36" s="19" t="s">
        <v>77</v>
      </c>
      <c r="D36" s="74">
        <v>169.51</v>
      </c>
      <c r="E36" s="76" t="s">
        <v>227</v>
      </c>
      <c r="F36" s="88">
        <v>217.35</v>
      </c>
      <c r="G36" s="34"/>
      <c r="H36" s="34"/>
      <c r="I36" s="20" t="s">
        <v>37</v>
      </c>
      <c r="J36" s="23">
        <f t="shared" si="4"/>
        <v>1</v>
      </c>
      <c r="K36" s="24" t="s">
        <v>62</v>
      </c>
      <c r="L36" s="24" t="s">
        <v>7</v>
      </c>
      <c r="M36" s="67"/>
      <c r="N36" s="35"/>
      <c r="O36" s="35"/>
      <c r="P36" s="36"/>
      <c r="Q36" s="35"/>
      <c r="R36" s="35"/>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5">
        <f t="shared" si="5"/>
        <v>0</v>
      </c>
      <c r="BB36" s="65">
        <f t="shared" si="6"/>
        <v>0</v>
      </c>
      <c r="BC36" s="31" t="str">
        <f t="shared" si="7"/>
        <v>INR Zero Only</v>
      </c>
      <c r="IE36" s="33"/>
      <c r="IF36" s="33"/>
      <c r="IG36" s="33"/>
      <c r="IH36" s="33"/>
      <c r="II36" s="33"/>
    </row>
    <row r="37" spans="1:243" s="32" customFormat="1" ht="375">
      <c r="A37" s="18">
        <v>22</v>
      </c>
      <c r="B37" s="86" t="s">
        <v>199</v>
      </c>
      <c r="C37" s="19" t="s">
        <v>78</v>
      </c>
      <c r="D37" s="76">
        <v>326.01</v>
      </c>
      <c r="E37" s="76" t="s">
        <v>227</v>
      </c>
      <c r="F37" s="89">
        <v>160.15</v>
      </c>
      <c r="G37" s="34"/>
      <c r="H37" s="34"/>
      <c r="I37" s="20" t="s">
        <v>37</v>
      </c>
      <c r="J37" s="23">
        <f t="shared" si="4"/>
        <v>1</v>
      </c>
      <c r="K37" s="24" t="s">
        <v>62</v>
      </c>
      <c r="L37" s="24" t="s">
        <v>7</v>
      </c>
      <c r="M37" s="67"/>
      <c r="N37" s="35"/>
      <c r="O37" s="35"/>
      <c r="P37" s="36"/>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5">
        <f t="shared" si="5"/>
        <v>0</v>
      </c>
      <c r="BB37" s="65">
        <f t="shared" si="6"/>
        <v>0</v>
      </c>
      <c r="BC37" s="31" t="str">
        <f t="shared" si="7"/>
        <v>INR Zero Only</v>
      </c>
      <c r="IE37" s="33"/>
      <c r="IF37" s="33"/>
      <c r="IG37" s="33"/>
      <c r="IH37" s="33"/>
      <c r="II37" s="33"/>
    </row>
    <row r="38" spans="1:243" s="32" customFormat="1" ht="135">
      <c r="A38" s="18">
        <v>23</v>
      </c>
      <c r="B38" s="75" t="s">
        <v>200</v>
      </c>
      <c r="C38" s="19" t="s">
        <v>79</v>
      </c>
      <c r="D38" s="77">
        <v>130.2</v>
      </c>
      <c r="E38" s="87" t="s">
        <v>228</v>
      </c>
      <c r="F38" s="77">
        <v>615.15</v>
      </c>
      <c r="G38" s="34"/>
      <c r="H38" s="34"/>
      <c r="I38" s="20" t="s">
        <v>37</v>
      </c>
      <c r="J38" s="23">
        <f t="shared" si="4"/>
        <v>1</v>
      </c>
      <c r="K38" s="24" t="s">
        <v>62</v>
      </c>
      <c r="L38" s="24" t="s">
        <v>7</v>
      </c>
      <c r="M38" s="67"/>
      <c r="N38" s="35"/>
      <c r="O38" s="35"/>
      <c r="P38" s="36"/>
      <c r="Q38" s="35"/>
      <c r="R38" s="35"/>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5">
        <f t="shared" si="5"/>
        <v>0</v>
      </c>
      <c r="BB38" s="65">
        <f t="shared" si="6"/>
        <v>0</v>
      </c>
      <c r="BC38" s="31" t="str">
        <f t="shared" si="7"/>
        <v>INR Zero Only</v>
      </c>
      <c r="IE38" s="33"/>
      <c r="IF38" s="33"/>
      <c r="IG38" s="33"/>
      <c r="IH38" s="33"/>
      <c r="II38" s="33"/>
    </row>
    <row r="39" spans="1:243" s="32" customFormat="1" ht="105">
      <c r="A39" s="18">
        <v>24</v>
      </c>
      <c r="B39" s="75" t="s">
        <v>201</v>
      </c>
      <c r="C39" s="19" t="s">
        <v>80</v>
      </c>
      <c r="D39" s="77">
        <v>91.49</v>
      </c>
      <c r="E39" s="87" t="s">
        <v>228</v>
      </c>
      <c r="F39" s="77">
        <v>842.75</v>
      </c>
      <c r="G39" s="34"/>
      <c r="H39" s="34"/>
      <c r="I39" s="20" t="s">
        <v>37</v>
      </c>
      <c r="J39" s="23">
        <f t="shared" si="4"/>
        <v>1</v>
      </c>
      <c r="K39" s="24" t="s">
        <v>62</v>
      </c>
      <c r="L39" s="24" t="s">
        <v>7</v>
      </c>
      <c r="M39" s="67"/>
      <c r="N39" s="35"/>
      <c r="O39" s="35"/>
      <c r="P39" s="36"/>
      <c r="Q39" s="35"/>
      <c r="R39" s="35"/>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5">
        <f t="shared" si="5"/>
        <v>0</v>
      </c>
      <c r="BB39" s="65">
        <f t="shared" si="6"/>
        <v>0</v>
      </c>
      <c r="BC39" s="31" t="str">
        <f t="shared" si="7"/>
        <v>INR Zero Only</v>
      </c>
      <c r="IE39" s="33"/>
      <c r="IF39" s="33"/>
      <c r="IG39" s="33"/>
      <c r="IH39" s="33"/>
      <c r="II39" s="33"/>
    </row>
    <row r="40" spans="1:243" s="32" customFormat="1" ht="75">
      <c r="A40" s="18">
        <v>25</v>
      </c>
      <c r="B40" s="75" t="s">
        <v>202</v>
      </c>
      <c r="C40" s="19" t="s">
        <v>81</v>
      </c>
      <c r="D40" s="77">
        <v>44</v>
      </c>
      <c r="E40" s="87" t="s">
        <v>231</v>
      </c>
      <c r="F40" s="77">
        <v>61.25</v>
      </c>
      <c r="G40" s="34"/>
      <c r="H40" s="34"/>
      <c r="I40" s="20" t="s">
        <v>37</v>
      </c>
      <c r="J40" s="23">
        <f t="shared" si="4"/>
        <v>1</v>
      </c>
      <c r="K40" s="24" t="s">
        <v>62</v>
      </c>
      <c r="L40" s="24" t="s">
        <v>7</v>
      </c>
      <c r="M40" s="67"/>
      <c r="N40" s="35"/>
      <c r="O40" s="35"/>
      <c r="P40" s="36"/>
      <c r="Q40" s="35"/>
      <c r="R40" s="35"/>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5">
        <f t="shared" si="5"/>
        <v>0</v>
      </c>
      <c r="BB40" s="65">
        <f t="shared" si="6"/>
        <v>0</v>
      </c>
      <c r="BC40" s="31" t="str">
        <f t="shared" si="7"/>
        <v>INR Zero Only</v>
      </c>
      <c r="IE40" s="33"/>
      <c r="IF40" s="33"/>
      <c r="IG40" s="33"/>
      <c r="IH40" s="33"/>
      <c r="II40" s="33"/>
    </row>
    <row r="41" spans="1:243" s="32" customFormat="1" ht="75">
      <c r="A41" s="18">
        <v>26</v>
      </c>
      <c r="B41" s="75" t="s">
        <v>203</v>
      </c>
      <c r="C41" s="19" t="s">
        <v>82</v>
      </c>
      <c r="D41" s="77">
        <v>608.14</v>
      </c>
      <c r="E41" s="87" t="s">
        <v>227</v>
      </c>
      <c r="F41" s="77">
        <v>31.55</v>
      </c>
      <c r="G41" s="34"/>
      <c r="H41" s="34"/>
      <c r="I41" s="20" t="s">
        <v>37</v>
      </c>
      <c r="J41" s="23">
        <f t="shared" si="4"/>
        <v>1</v>
      </c>
      <c r="K41" s="24" t="s">
        <v>62</v>
      </c>
      <c r="L41" s="24" t="s">
        <v>7</v>
      </c>
      <c r="M41" s="67"/>
      <c r="N41" s="35"/>
      <c r="O41" s="35"/>
      <c r="P41" s="36"/>
      <c r="Q41" s="35"/>
      <c r="R41" s="35"/>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5">
        <f t="shared" si="5"/>
        <v>0</v>
      </c>
      <c r="BB41" s="65">
        <f t="shared" si="6"/>
        <v>0</v>
      </c>
      <c r="BC41" s="31" t="str">
        <f t="shared" si="7"/>
        <v>INR Zero Only</v>
      </c>
      <c r="IE41" s="33"/>
      <c r="IF41" s="33"/>
      <c r="IG41" s="33"/>
      <c r="IH41" s="33"/>
      <c r="II41" s="33"/>
    </row>
    <row r="42" spans="1:243" s="32" customFormat="1" ht="60">
      <c r="A42" s="18">
        <v>27</v>
      </c>
      <c r="B42" s="75" t="s">
        <v>204</v>
      </c>
      <c r="C42" s="19" t="s">
        <v>83</v>
      </c>
      <c r="D42" s="73">
        <v>150.73</v>
      </c>
      <c r="E42" s="74" t="s">
        <v>227</v>
      </c>
      <c r="F42" s="73">
        <v>109.35</v>
      </c>
      <c r="G42" s="34"/>
      <c r="H42" s="34"/>
      <c r="I42" s="20" t="s">
        <v>37</v>
      </c>
      <c r="J42" s="23">
        <f t="shared" si="4"/>
        <v>1</v>
      </c>
      <c r="K42" s="24" t="s">
        <v>62</v>
      </c>
      <c r="L42" s="24" t="s">
        <v>7</v>
      </c>
      <c r="M42" s="67"/>
      <c r="N42" s="35"/>
      <c r="O42" s="35"/>
      <c r="P42" s="36"/>
      <c r="Q42" s="35"/>
      <c r="R42" s="35"/>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5">
        <f t="shared" si="5"/>
        <v>0</v>
      </c>
      <c r="BB42" s="65">
        <f t="shared" si="6"/>
        <v>0</v>
      </c>
      <c r="BC42" s="31" t="str">
        <f t="shared" si="7"/>
        <v>INR Zero Only</v>
      </c>
      <c r="IE42" s="33"/>
      <c r="IF42" s="33"/>
      <c r="IG42" s="33"/>
      <c r="IH42" s="33"/>
      <c r="II42" s="33"/>
    </row>
    <row r="43" spans="1:243" s="32" customFormat="1" ht="135">
      <c r="A43" s="18">
        <v>28</v>
      </c>
      <c r="B43" s="75" t="s">
        <v>205</v>
      </c>
      <c r="C43" s="19" t="s">
        <v>84</v>
      </c>
      <c r="D43" s="77">
        <v>80</v>
      </c>
      <c r="E43" s="87" t="s">
        <v>233</v>
      </c>
      <c r="F43" s="77">
        <v>183.05</v>
      </c>
      <c r="G43" s="34"/>
      <c r="H43" s="34"/>
      <c r="I43" s="20" t="s">
        <v>37</v>
      </c>
      <c r="J43" s="23">
        <f t="shared" si="4"/>
        <v>1</v>
      </c>
      <c r="K43" s="24" t="s">
        <v>62</v>
      </c>
      <c r="L43" s="24" t="s">
        <v>7</v>
      </c>
      <c r="M43" s="67"/>
      <c r="N43" s="35"/>
      <c r="O43" s="35"/>
      <c r="P43" s="36"/>
      <c r="Q43" s="35"/>
      <c r="R43" s="35"/>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5">
        <f t="shared" si="5"/>
        <v>0</v>
      </c>
      <c r="BB43" s="65">
        <f t="shared" si="6"/>
        <v>0</v>
      </c>
      <c r="BC43" s="31" t="str">
        <f t="shared" si="7"/>
        <v>INR Zero Only</v>
      </c>
      <c r="IE43" s="33"/>
      <c r="IF43" s="33"/>
      <c r="IG43" s="33"/>
      <c r="IH43" s="33"/>
      <c r="II43" s="33"/>
    </row>
    <row r="44" spans="1:243" s="32" customFormat="1" ht="120">
      <c r="A44" s="18">
        <v>29</v>
      </c>
      <c r="B44" s="75" t="s">
        <v>206</v>
      </c>
      <c r="C44" s="19" t="s">
        <v>85</v>
      </c>
      <c r="D44" s="77">
        <v>2</v>
      </c>
      <c r="E44" s="87" t="s">
        <v>231</v>
      </c>
      <c r="F44" s="77">
        <v>692.85</v>
      </c>
      <c r="G44" s="34"/>
      <c r="H44" s="34"/>
      <c r="I44" s="20" t="s">
        <v>37</v>
      </c>
      <c r="J44" s="23">
        <f t="shared" si="4"/>
        <v>1</v>
      </c>
      <c r="K44" s="24" t="s">
        <v>62</v>
      </c>
      <c r="L44" s="24" t="s">
        <v>7</v>
      </c>
      <c r="M44" s="67"/>
      <c r="N44" s="35"/>
      <c r="O44" s="35"/>
      <c r="P44" s="36"/>
      <c r="Q44" s="35"/>
      <c r="R44" s="35"/>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5">
        <f t="shared" si="5"/>
        <v>0</v>
      </c>
      <c r="BB44" s="65">
        <f t="shared" si="6"/>
        <v>0</v>
      </c>
      <c r="BC44" s="31" t="str">
        <f t="shared" si="7"/>
        <v>INR Zero Only</v>
      </c>
      <c r="IE44" s="33"/>
      <c r="IF44" s="33"/>
      <c r="IG44" s="33"/>
      <c r="IH44" s="33"/>
      <c r="II44" s="33"/>
    </row>
    <row r="45" spans="1:243" s="32" customFormat="1" ht="60">
      <c r="A45" s="18">
        <v>30</v>
      </c>
      <c r="B45" s="75" t="s">
        <v>207</v>
      </c>
      <c r="C45" s="19" t="s">
        <v>86</v>
      </c>
      <c r="D45" s="73">
        <v>939.87</v>
      </c>
      <c r="E45" s="74" t="s">
        <v>227</v>
      </c>
      <c r="F45" s="73">
        <v>22.4</v>
      </c>
      <c r="G45" s="34"/>
      <c r="H45" s="34"/>
      <c r="I45" s="20" t="s">
        <v>37</v>
      </c>
      <c r="J45" s="23">
        <f t="shared" si="4"/>
        <v>1</v>
      </c>
      <c r="K45" s="24" t="s">
        <v>62</v>
      </c>
      <c r="L45" s="24" t="s">
        <v>7</v>
      </c>
      <c r="M45" s="67"/>
      <c r="N45" s="35"/>
      <c r="O45" s="35"/>
      <c r="P45" s="36"/>
      <c r="Q45" s="35"/>
      <c r="R45" s="35"/>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5">
        <f t="shared" si="5"/>
        <v>0</v>
      </c>
      <c r="BB45" s="65">
        <f t="shared" si="6"/>
        <v>0</v>
      </c>
      <c r="BC45" s="31" t="str">
        <f t="shared" si="7"/>
        <v>INR Zero Only</v>
      </c>
      <c r="IE45" s="33"/>
      <c r="IF45" s="33"/>
      <c r="IG45" s="33"/>
      <c r="IH45" s="33"/>
      <c r="II45" s="33"/>
    </row>
    <row r="46" spans="1:243" s="32" customFormat="1" ht="105">
      <c r="A46" s="18">
        <v>31</v>
      </c>
      <c r="B46" s="75" t="s">
        <v>208</v>
      </c>
      <c r="C46" s="19" t="s">
        <v>87</v>
      </c>
      <c r="D46" s="73">
        <v>222.47</v>
      </c>
      <c r="E46" s="74" t="s">
        <v>228</v>
      </c>
      <c r="F46" s="73">
        <v>120.55</v>
      </c>
      <c r="G46" s="34"/>
      <c r="H46" s="34"/>
      <c r="I46" s="20" t="s">
        <v>37</v>
      </c>
      <c r="J46" s="23">
        <f t="shared" si="4"/>
        <v>1</v>
      </c>
      <c r="K46" s="24" t="s">
        <v>62</v>
      </c>
      <c r="L46" s="24" t="s">
        <v>7</v>
      </c>
      <c r="M46" s="67"/>
      <c r="N46" s="35"/>
      <c r="O46" s="35"/>
      <c r="P46" s="36"/>
      <c r="Q46" s="35"/>
      <c r="R46" s="35"/>
      <c r="S46" s="37"/>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5">
        <f t="shared" si="5"/>
        <v>0</v>
      </c>
      <c r="BB46" s="65">
        <f t="shared" si="6"/>
        <v>0</v>
      </c>
      <c r="BC46" s="31" t="str">
        <f t="shared" si="7"/>
        <v>INR Zero Only</v>
      </c>
      <c r="IE46" s="33"/>
      <c r="IF46" s="33"/>
      <c r="IG46" s="33"/>
      <c r="IH46" s="33"/>
      <c r="II46" s="33"/>
    </row>
    <row r="47" spans="1:243" s="32" customFormat="1" ht="135.75">
      <c r="A47" s="18">
        <v>32</v>
      </c>
      <c r="B47" s="90" t="s">
        <v>209</v>
      </c>
      <c r="C47" s="19" t="s">
        <v>88</v>
      </c>
      <c r="D47" s="77">
        <v>17.21</v>
      </c>
      <c r="E47" s="78" t="s">
        <v>227</v>
      </c>
      <c r="F47" s="77">
        <v>1003.95</v>
      </c>
      <c r="G47" s="34"/>
      <c r="H47" s="34"/>
      <c r="I47" s="20" t="s">
        <v>37</v>
      </c>
      <c r="J47" s="23">
        <f t="shared" si="4"/>
        <v>1</v>
      </c>
      <c r="K47" s="24" t="s">
        <v>62</v>
      </c>
      <c r="L47" s="24" t="s">
        <v>7</v>
      </c>
      <c r="M47" s="67"/>
      <c r="N47" s="35"/>
      <c r="O47" s="35"/>
      <c r="P47" s="36"/>
      <c r="Q47" s="35"/>
      <c r="R47" s="35"/>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5">
        <f t="shared" si="5"/>
        <v>0</v>
      </c>
      <c r="BB47" s="65">
        <f t="shared" si="6"/>
        <v>0</v>
      </c>
      <c r="BC47" s="31" t="str">
        <f t="shared" si="7"/>
        <v>INR Zero Only</v>
      </c>
      <c r="IE47" s="33"/>
      <c r="IF47" s="33"/>
      <c r="IG47" s="33"/>
      <c r="IH47" s="33"/>
      <c r="II47" s="33"/>
    </row>
    <row r="48" spans="1:243" s="32" customFormat="1" ht="285">
      <c r="A48" s="18">
        <v>33</v>
      </c>
      <c r="B48" s="70" t="s">
        <v>210</v>
      </c>
      <c r="C48" s="19" t="s">
        <v>89</v>
      </c>
      <c r="D48" s="73">
        <v>303.86</v>
      </c>
      <c r="E48" s="74" t="s">
        <v>234</v>
      </c>
      <c r="F48" s="73">
        <v>298.3</v>
      </c>
      <c r="G48" s="34"/>
      <c r="H48" s="34"/>
      <c r="I48" s="20" t="s">
        <v>37</v>
      </c>
      <c r="J48" s="23">
        <f t="shared" si="4"/>
        <v>1</v>
      </c>
      <c r="K48" s="24" t="s">
        <v>62</v>
      </c>
      <c r="L48" s="24" t="s">
        <v>7</v>
      </c>
      <c r="M48" s="67"/>
      <c r="N48" s="35"/>
      <c r="O48" s="35"/>
      <c r="P48" s="36"/>
      <c r="Q48" s="35"/>
      <c r="R48" s="35"/>
      <c r="S48" s="37"/>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5">
        <f t="shared" si="5"/>
        <v>0</v>
      </c>
      <c r="BB48" s="65">
        <f t="shared" si="6"/>
        <v>0</v>
      </c>
      <c r="BC48" s="31" t="str">
        <f t="shared" si="7"/>
        <v>INR Zero Only</v>
      </c>
      <c r="IE48" s="33"/>
      <c r="IF48" s="33"/>
      <c r="IG48" s="33"/>
      <c r="IH48" s="33"/>
      <c r="II48" s="33"/>
    </row>
    <row r="49" spans="1:243" s="32" customFormat="1" ht="45">
      <c r="A49" s="18">
        <v>34</v>
      </c>
      <c r="B49" s="81" t="s">
        <v>211</v>
      </c>
      <c r="C49" s="19" t="s">
        <v>90</v>
      </c>
      <c r="D49" s="91">
        <v>56</v>
      </c>
      <c r="E49" s="91" t="s">
        <v>231</v>
      </c>
      <c r="F49" s="91">
        <v>73.25</v>
      </c>
      <c r="G49" s="34"/>
      <c r="H49" s="34"/>
      <c r="I49" s="20" t="s">
        <v>37</v>
      </c>
      <c r="J49" s="23">
        <f t="shared" si="4"/>
        <v>1</v>
      </c>
      <c r="K49" s="24" t="s">
        <v>62</v>
      </c>
      <c r="L49" s="24" t="s">
        <v>7</v>
      </c>
      <c r="M49" s="67"/>
      <c r="N49" s="35"/>
      <c r="O49" s="35"/>
      <c r="P49" s="36"/>
      <c r="Q49" s="35"/>
      <c r="R49" s="35"/>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65">
        <f t="shared" si="5"/>
        <v>0</v>
      </c>
      <c r="BB49" s="65">
        <f t="shared" si="6"/>
        <v>0</v>
      </c>
      <c r="BC49" s="31" t="str">
        <f t="shared" si="7"/>
        <v>INR Zero Only</v>
      </c>
      <c r="IE49" s="33"/>
      <c r="IF49" s="33"/>
      <c r="IG49" s="33"/>
      <c r="IH49" s="33"/>
      <c r="II49" s="33"/>
    </row>
    <row r="50" spans="1:243" s="32" customFormat="1" ht="90">
      <c r="A50" s="18">
        <v>35</v>
      </c>
      <c r="B50" s="81" t="s">
        <v>212</v>
      </c>
      <c r="C50" s="19" t="s">
        <v>91</v>
      </c>
      <c r="D50" s="82">
        <v>32</v>
      </c>
      <c r="E50" s="82" t="s">
        <v>231</v>
      </c>
      <c r="F50" s="82">
        <v>573.3</v>
      </c>
      <c r="G50" s="34"/>
      <c r="H50" s="34"/>
      <c r="I50" s="20" t="s">
        <v>37</v>
      </c>
      <c r="J50" s="23">
        <f t="shared" si="4"/>
        <v>1</v>
      </c>
      <c r="K50" s="24" t="s">
        <v>62</v>
      </c>
      <c r="L50" s="24" t="s">
        <v>7</v>
      </c>
      <c r="M50" s="67"/>
      <c r="N50" s="35"/>
      <c r="O50" s="35"/>
      <c r="P50" s="36"/>
      <c r="Q50" s="35"/>
      <c r="R50" s="35"/>
      <c r="S50" s="37"/>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65">
        <f t="shared" si="5"/>
        <v>0</v>
      </c>
      <c r="BB50" s="65">
        <f t="shared" si="6"/>
        <v>0</v>
      </c>
      <c r="BC50" s="31" t="str">
        <f t="shared" si="7"/>
        <v>INR Zero Only</v>
      </c>
      <c r="IE50" s="33"/>
      <c r="IF50" s="33"/>
      <c r="IG50" s="33"/>
      <c r="IH50" s="33"/>
      <c r="II50" s="33"/>
    </row>
    <row r="51" spans="1:243" s="32" customFormat="1" ht="195">
      <c r="A51" s="18">
        <v>36</v>
      </c>
      <c r="B51" s="81" t="s">
        <v>213</v>
      </c>
      <c r="C51" s="19" t="s">
        <v>92</v>
      </c>
      <c r="D51" s="20"/>
      <c r="E51" s="21"/>
      <c r="F51" s="20"/>
      <c r="G51" s="22"/>
      <c r="H51" s="22"/>
      <c r="I51" s="20"/>
      <c r="J51" s="23"/>
      <c r="K51" s="24"/>
      <c r="L51" s="24"/>
      <c r="M51" s="25"/>
      <c r="N51" s="26"/>
      <c r="O51" s="26"/>
      <c r="P51" s="27"/>
      <c r="Q51" s="26"/>
      <c r="R51" s="26"/>
      <c r="S51" s="2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29"/>
      <c r="BB51" s="30"/>
      <c r="BC51" s="31"/>
      <c r="IE51" s="33"/>
      <c r="IF51" s="33"/>
      <c r="IG51" s="33"/>
      <c r="IH51" s="33"/>
      <c r="II51" s="33"/>
    </row>
    <row r="52" spans="1:243" s="32" customFormat="1" ht="30">
      <c r="A52" s="18">
        <v>37</v>
      </c>
      <c r="B52" s="81" t="s">
        <v>214</v>
      </c>
      <c r="C52" s="19" t="s">
        <v>93</v>
      </c>
      <c r="D52" s="91">
        <v>220</v>
      </c>
      <c r="E52" s="91" t="s">
        <v>230</v>
      </c>
      <c r="F52" s="91">
        <v>284.85</v>
      </c>
      <c r="G52" s="34"/>
      <c r="H52" s="34"/>
      <c r="I52" s="20" t="s">
        <v>37</v>
      </c>
      <c r="J52" s="23">
        <f t="shared" si="4"/>
        <v>1</v>
      </c>
      <c r="K52" s="24" t="s">
        <v>62</v>
      </c>
      <c r="L52" s="24" t="s">
        <v>7</v>
      </c>
      <c r="M52" s="67"/>
      <c r="N52" s="35"/>
      <c r="O52" s="35"/>
      <c r="P52" s="36"/>
      <c r="Q52" s="35"/>
      <c r="R52" s="35"/>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65">
        <f t="shared" si="5"/>
        <v>0</v>
      </c>
      <c r="BB52" s="65">
        <f t="shared" si="6"/>
        <v>0</v>
      </c>
      <c r="BC52" s="31" t="str">
        <f t="shared" si="7"/>
        <v>INR Zero Only</v>
      </c>
      <c r="IE52" s="33"/>
      <c r="IF52" s="33"/>
      <c r="IG52" s="33"/>
      <c r="IH52" s="33"/>
      <c r="II52" s="33"/>
    </row>
    <row r="53" spans="1:243" s="32" customFormat="1" ht="27">
      <c r="A53" s="18">
        <v>38</v>
      </c>
      <c r="B53" s="81" t="s">
        <v>215</v>
      </c>
      <c r="C53" s="19" t="s">
        <v>94</v>
      </c>
      <c r="D53" s="82">
        <v>110</v>
      </c>
      <c r="E53" s="82" t="s">
        <v>230</v>
      </c>
      <c r="F53" s="82">
        <v>333.6</v>
      </c>
      <c r="G53" s="34"/>
      <c r="H53" s="34"/>
      <c r="I53" s="20" t="s">
        <v>37</v>
      </c>
      <c r="J53" s="23">
        <f t="shared" si="4"/>
        <v>1</v>
      </c>
      <c r="K53" s="24" t="s">
        <v>62</v>
      </c>
      <c r="L53" s="24" t="s">
        <v>7</v>
      </c>
      <c r="M53" s="67"/>
      <c r="N53" s="35"/>
      <c r="O53" s="35"/>
      <c r="P53" s="36"/>
      <c r="Q53" s="35"/>
      <c r="R53" s="35"/>
      <c r="S53" s="37"/>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65">
        <f t="shared" si="5"/>
        <v>0</v>
      </c>
      <c r="BB53" s="65">
        <f t="shared" si="6"/>
        <v>0</v>
      </c>
      <c r="BC53" s="31" t="str">
        <f t="shared" si="7"/>
        <v>INR Zero Only</v>
      </c>
      <c r="IE53" s="33"/>
      <c r="IF53" s="33"/>
      <c r="IG53" s="33"/>
      <c r="IH53" s="33"/>
      <c r="II53" s="33"/>
    </row>
    <row r="54" spans="1:243" s="32" customFormat="1" ht="150">
      <c r="A54" s="18">
        <v>39</v>
      </c>
      <c r="B54" s="81" t="s">
        <v>216</v>
      </c>
      <c r="C54" s="19" t="s">
        <v>95</v>
      </c>
      <c r="D54" s="20"/>
      <c r="E54" s="21"/>
      <c r="F54" s="20"/>
      <c r="G54" s="22"/>
      <c r="H54" s="22"/>
      <c r="I54" s="20"/>
      <c r="J54" s="23"/>
      <c r="K54" s="24"/>
      <c r="L54" s="24"/>
      <c r="M54" s="25"/>
      <c r="N54" s="26"/>
      <c r="O54" s="26"/>
      <c r="P54" s="27"/>
      <c r="Q54" s="26"/>
      <c r="R54" s="26"/>
      <c r="S54" s="2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29"/>
      <c r="BB54" s="30"/>
      <c r="BC54" s="31"/>
      <c r="IE54" s="33"/>
      <c r="IF54" s="33"/>
      <c r="IG54" s="33"/>
      <c r="IH54" s="33"/>
      <c r="II54" s="33"/>
    </row>
    <row r="55" spans="1:243" s="32" customFormat="1" ht="27">
      <c r="A55" s="18">
        <v>39.01</v>
      </c>
      <c r="B55" s="81" t="s">
        <v>217</v>
      </c>
      <c r="C55" s="19" t="s">
        <v>96</v>
      </c>
      <c r="D55" s="91">
        <v>80</v>
      </c>
      <c r="E55" s="91" t="s">
        <v>230</v>
      </c>
      <c r="F55" s="91">
        <v>120.65</v>
      </c>
      <c r="G55" s="34"/>
      <c r="H55" s="34"/>
      <c r="I55" s="20" t="s">
        <v>37</v>
      </c>
      <c r="J55" s="23">
        <f t="shared" si="4"/>
        <v>1</v>
      </c>
      <c r="K55" s="24" t="s">
        <v>62</v>
      </c>
      <c r="L55" s="24" t="s">
        <v>7</v>
      </c>
      <c r="M55" s="67"/>
      <c r="N55" s="35"/>
      <c r="O55" s="35"/>
      <c r="P55" s="36"/>
      <c r="Q55" s="35"/>
      <c r="R55" s="35"/>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65">
        <f t="shared" si="5"/>
        <v>0</v>
      </c>
      <c r="BB55" s="65">
        <f t="shared" si="6"/>
        <v>0</v>
      </c>
      <c r="BC55" s="31" t="str">
        <f t="shared" si="7"/>
        <v>INR Zero Only</v>
      </c>
      <c r="IE55" s="33"/>
      <c r="IF55" s="33"/>
      <c r="IG55" s="33"/>
      <c r="IH55" s="33"/>
      <c r="II55" s="33"/>
    </row>
    <row r="56" spans="1:243" s="32" customFormat="1" ht="27">
      <c r="A56" s="18">
        <v>39.02</v>
      </c>
      <c r="B56" s="81" t="s">
        <v>218</v>
      </c>
      <c r="C56" s="19" t="s">
        <v>97</v>
      </c>
      <c r="D56" s="82">
        <v>80</v>
      </c>
      <c r="E56" s="82" t="s">
        <v>230</v>
      </c>
      <c r="F56" s="82">
        <v>149.3</v>
      </c>
      <c r="G56" s="34"/>
      <c r="H56" s="34"/>
      <c r="I56" s="20" t="s">
        <v>37</v>
      </c>
      <c r="J56" s="23">
        <f t="shared" si="4"/>
        <v>1</v>
      </c>
      <c r="K56" s="24" t="s">
        <v>62</v>
      </c>
      <c r="L56" s="24" t="s">
        <v>7</v>
      </c>
      <c r="M56" s="67"/>
      <c r="N56" s="35"/>
      <c r="O56" s="35"/>
      <c r="P56" s="36"/>
      <c r="Q56" s="35"/>
      <c r="R56" s="35"/>
      <c r="S56" s="37"/>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65">
        <f t="shared" si="5"/>
        <v>0</v>
      </c>
      <c r="BB56" s="65">
        <f t="shared" si="6"/>
        <v>0</v>
      </c>
      <c r="BC56" s="31" t="str">
        <f t="shared" si="7"/>
        <v>INR Zero Only</v>
      </c>
      <c r="IE56" s="33"/>
      <c r="IF56" s="33"/>
      <c r="IG56" s="33"/>
      <c r="IH56" s="33"/>
      <c r="II56" s="33"/>
    </row>
    <row r="57" spans="1:243" s="32" customFormat="1" ht="27">
      <c r="A57" s="18">
        <v>39.03</v>
      </c>
      <c r="B57" s="81" t="s">
        <v>219</v>
      </c>
      <c r="C57" s="19" t="s">
        <v>98</v>
      </c>
      <c r="D57" s="82">
        <v>30</v>
      </c>
      <c r="E57" s="82" t="s">
        <v>230</v>
      </c>
      <c r="F57" s="82">
        <v>191.65</v>
      </c>
      <c r="G57" s="34"/>
      <c r="H57" s="34"/>
      <c r="I57" s="20" t="s">
        <v>37</v>
      </c>
      <c r="J57" s="23">
        <f t="shared" si="4"/>
        <v>1</v>
      </c>
      <c r="K57" s="24" t="s">
        <v>62</v>
      </c>
      <c r="L57" s="24" t="s">
        <v>7</v>
      </c>
      <c r="M57" s="67"/>
      <c r="N57" s="35"/>
      <c r="O57" s="35"/>
      <c r="P57" s="36"/>
      <c r="Q57" s="35"/>
      <c r="R57" s="35"/>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65">
        <f t="shared" si="5"/>
        <v>0</v>
      </c>
      <c r="BB57" s="65">
        <f t="shared" si="6"/>
        <v>0</v>
      </c>
      <c r="BC57" s="31" t="str">
        <f t="shared" si="7"/>
        <v>INR Zero Only</v>
      </c>
      <c r="IE57" s="33"/>
      <c r="IF57" s="33"/>
      <c r="IG57" s="33"/>
      <c r="IH57" s="33"/>
      <c r="II57" s="33"/>
    </row>
    <row r="58" spans="1:243" s="32" customFormat="1" ht="27">
      <c r="A58" s="18">
        <v>39.04</v>
      </c>
      <c r="B58" s="81" t="s">
        <v>220</v>
      </c>
      <c r="C58" s="19" t="s">
        <v>99</v>
      </c>
      <c r="D58" s="82">
        <v>30</v>
      </c>
      <c r="E58" s="82" t="s">
        <v>230</v>
      </c>
      <c r="F58" s="82">
        <v>250.55</v>
      </c>
      <c r="G58" s="34"/>
      <c r="H58" s="34"/>
      <c r="I58" s="20" t="s">
        <v>37</v>
      </c>
      <c r="J58" s="23">
        <f t="shared" si="4"/>
        <v>1</v>
      </c>
      <c r="K58" s="24" t="s">
        <v>62</v>
      </c>
      <c r="L58" s="24" t="s">
        <v>7</v>
      </c>
      <c r="M58" s="67"/>
      <c r="N58" s="35"/>
      <c r="O58" s="35"/>
      <c r="P58" s="36"/>
      <c r="Q58" s="35"/>
      <c r="R58" s="35"/>
      <c r="S58" s="37"/>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65">
        <f t="shared" si="5"/>
        <v>0</v>
      </c>
      <c r="BB58" s="65">
        <f t="shared" si="6"/>
        <v>0</v>
      </c>
      <c r="BC58" s="31" t="str">
        <f t="shared" si="7"/>
        <v>INR Zero Only</v>
      </c>
      <c r="IE58" s="33"/>
      <c r="IF58" s="33"/>
      <c r="IG58" s="33"/>
      <c r="IH58" s="33"/>
      <c r="II58" s="33"/>
    </row>
    <row r="59" spans="1:243" s="32" customFormat="1" ht="75">
      <c r="A59" s="18">
        <v>40</v>
      </c>
      <c r="B59" s="92" t="s">
        <v>221</v>
      </c>
      <c r="C59" s="19" t="s">
        <v>100</v>
      </c>
      <c r="D59" s="69">
        <v>28</v>
      </c>
      <c r="E59" s="93" t="s">
        <v>231</v>
      </c>
      <c r="F59" s="69">
        <v>112.3</v>
      </c>
      <c r="G59" s="34"/>
      <c r="H59" s="34"/>
      <c r="I59" s="20" t="s">
        <v>37</v>
      </c>
      <c r="J59" s="23">
        <f t="shared" si="4"/>
        <v>1</v>
      </c>
      <c r="K59" s="24" t="s">
        <v>62</v>
      </c>
      <c r="L59" s="24" t="s">
        <v>7</v>
      </c>
      <c r="M59" s="67"/>
      <c r="N59" s="35"/>
      <c r="O59" s="35"/>
      <c r="P59" s="36"/>
      <c r="Q59" s="35"/>
      <c r="R59" s="35"/>
      <c r="S59" s="37"/>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65">
        <f t="shared" si="5"/>
        <v>0</v>
      </c>
      <c r="BB59" s="65">
        <f t="shared" si="6"/>
        <v>0</v>
      </c>
      <c r="BC59" s="31" t="str">
        <f t="shared" si="7"/>
        <v>INR Zero Only</v>
      </c>
      <c r="IE59" s="33"/>
      <c r="IF59" s="33"/>
      <c r="IG59" s="33"/>
      <c r="IH59" s="33"/>
      <c r="II59" s="33"/>
    </row>
    <row r="60" spans="1:243" s="32" customFormat="1" ht="45">
      <c r="A60" s="18">
        <v>41</v>
      </c>
      <c r="B60" s="81" t="s">
        <v>222</v>
      </c>
      <c r="C60" s="19" t="s">
        <v>101</v>
      </c>
      <c r="D60" s="91">
        <v>25</v>
      </c>
      <c r="E60" s="91" t="s">
        <v>231</v>
      </c>
      <c r="F60" s="91">
        <v>219.2</v>
      </c>
      <c r="G60" s="34"/>
      <c r="H60" s="34"/>
      <c r="I60" s="20" t="s">
        <v>37</v>
      </c>
      <c r="J60" s="23">
        <f t="shared" si="4"/>
        <v>1</v>
      </c>
      <c r="K60" s="24" t="s">
        <v>62</v>
      </c>
      <c r="L60" s="24" t="s">
        <v>7</v>
      </c>
      <c r="M60" s="67"/>
      <c r="N60" s="35"/>
      <c r="O60" s="35"/>
      <c r="P60" s="36"/>
      <c r="Q60" s="35"/>
      <c r="R60" s="35"/>
      <c r="S60" s="37"/>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65">
        <f t="shared" si="5"/>
        <v>0</v>
      </c>
      <c r="BB60" s="65">
        <f t="shared" si="6"/>
        <v>0</v>
      </c>
      <c r="BC60" s="31" t="str">
        <f t="shared" si="7"/>
        <v>INR Zero Only</v>
      </c>
      <c r="IE60" s="33"/>
      <c r="IF60" s="33"/>
      <c r="IG60" s="33"/>
      <c r="IH60" s="33"/>
      <c r="II60" s="33"/>
    </row>
    <row r="61" spans="1:243" s="32" customFormat="1" ht="90">
      <c r="A61" s="18">
        <v>42</v>
      </c>
      <c r="B61" s="81" t="s">
        <v>223</v>
      </c>
      <c r="C61" s="19" t="s">
        <v>102</v>
      </c>
      <c r="D61" s="91">
        <v>30</v>
      </c>
      <c r="E61" s="91" t="s">
        <v>235</v>
      </c>
      <c r="F61" s="91">
        <v>1027</v>
      </c>
      <c r="G61" s="34"/>
      <c r="H61" s="34"/>
      <c r="I61" s="20" t="s">
        <v>37</v>
      </c>
      <c r="J61" s="23">
        <f t="shared" si="4"/>
        <v>1</v>
      </c>
      <c r="K61" s="24" t="s">
        <v>62</v>
      </c>
      <c r="L61" s="24" t="s">
        <v>7</v>
      </c>
      <c r="M61" s="67"/>
      <c r="N61" s="35"/>
      <c r="O61" s="35"/>
      <c r="P61" s="36"/>
      <c r="Q61" s="35"/>
      <c r="R61" s="35"/>
      <c r="S61" s="37"/>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65">
        <f t="shared" si="5"/>
        <v>0</v>
      </c>
      <c r="BB61" s="65">
        <f t="shared" si="6"/>
        <v>0</v>
      </c>
      <c r="BC61" s="31" t="str">
        <f t="shared" si="7"/>
        <v>INR Zero Only</v>
      </c>
      <c r="IE61" s="33"/>
      <c r="IF61" s="33"/>
      <c r="IG61" s="33"/>
      <c r="IH61" s="33"/>
      <c r="II61" s="33"/>
    </row>
    <row r="62" spans="1:243" s="32" customFormat="1" ht="136.5">
      <c r="A62" s="18">
        <v>43</v>
      </c>
      <c r="B62" s="81" t="s">
        <v>224</v>
      </c>
      <c r="C62" s="19" t="s">
        <v>103</v>
      </c>
      <c r="D62" s="91">
        <v>20</v>
      </c>
      <c r="E62" s="91" t="s">
        <v>231</v>
      </c>
      <c r="F62" s="91">
        <v>1640.35</v>
      </c>
      <c r="G62" s="34"/>
      <c r="H62" s="34"/>
      <c r="I62" s="20" t="s">
        <v>37</v>
      </c>
      <c r="J62" s="23">
        <f t="shared" si="4"/>
        <v>1</v>
      </c>
      <c r="K62" s="24" t="s">
        <v>62</v>
      </c>
      <c r="L62" s="24" t="s">
        <v>7</v>
      </c>
      <c r="M62" s="67"/>
      <c r="N62" s="35"/>
      <c r="O62" s="35"/>
      <c r="P62" s="36"/>
      <c r="Q62" s="35"/>
      <c r="R62" s="35"/>
      <c r="S62" s="37"/>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65">
        <f t="shared" si="5"/>
        <v>0</v>
      </c>
      <c r="BB62" s="65">
        <f t="shared" si="6"/>
        <v>0</v>
      </c>
      <c r="BC62" s="31" t="str">
        <f t="shared" si="7"/>
        <v>INR Zero Only</v>
      </c>
      <c r="IE62" s="33"/>
      <c r="IF62" s="33"/>
      <c r="IG62" s="33"/>
      <c r="IH62" s="33"/>
      <c r="II62" s="33"/>
    </row>
    <row r="63" spans="1:243" s="32" customFormat="1" ht="75">
      <c r="A63" s="18">
        <v>44</v>
      </c>
      <c r="B63" s="81" t="s">
        <v>225</v>
      </c>
      <c r="C63" s="19" t="s">
        <v>104</v>
      </c>
      <c r="D63" s="82">
        <v>15</v>
      </c>
      <c r="E63" s="82" t="s">
        <v>235</v>
      </c>
      <c r="F63" s="82">
        <v>40.15</v>
      </c>
      <c r="G63" s="34"/>
      <c r="H63" s="34"/>
      <c r="I63" s="20" t="s">
        <v>37</v>
      </c>
      <c r="J63" s="23">
        <f t="shared" si="4"/>
        <v>1</v>
      </c>
      <c r="K63" s="24" t="s">
        <v>62</v>
      </c>
      <c r="L63" s="24" t="s">
        <v>7</v>
      </c>
      <c r="M63" s="67"/>
      <c r="N63" s="35"/>
      <c r="O63" s="35"/>
      <c r="P63" s="36"/>
      <c r="Q63" s="35"/>
      <c r="R63" s="35"/>
      <c r="S63" s="37"/>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65">
        <f t="shared" si="5"/>
        <v>0</v>
      </c>
      <c r="BB63" s="65">
        <f t="shared" si="6"/>
        <v>0</v>
      </c>
      <c r="BC63" s="31" t="str">
        <f t="shared" si="7"/>
        <v>INR Zero Only</v>
      </c>
      <c r="IE63" s="33"/>
      <c r="IF63" s="33"/>
      <c r="IG63" s="33"/>
      <c r="IH63" s="33"/>
      <c r="II63" s="33"/>
    </row>
    <row r="64" spans="1:243" s="32" customFormat="1" ht="60">
      <c r="A64" s="18">
        <v>45</v>
      </c>
      <c r="B64" s="86" t="s">
        <v>310</v>
      </c>
      <c r="C64" s="19" t="s">
        <v>105</v>
      </c>
      <c r="D64" s="68">
        <v>41</v>
      </c>
      <c r="E64" s="87" t="s">
        <v>241</v>
      </c>
      <c r="F64" s="94">
        <v>60</v>
      </c>
      <c r="G64" s="34"/>
      <c r="H64" s="34"/>
      <c r="I64" s="20" t="s">
        <v>37</v>
      </c>
      <c r="J64" s="23">
        <f t="shared" si="4"/>
        <v>1</v>
      </c>
      <c r="K64" s="24" t="s">
        <v>62</v>
      </c>
      <c r="L64" s="24" t="s">
        <v>7</v>
      </c>
      <c r="M64" s="67"/>
      <c r="N64" s="35"/>
      <c r="O64" s="35"/>
      <c r="P64" s="36"/>
      <c r="Q64" s="35"/>
      <c r="R64" s="35"/>
      <c r="S64" s="37"/>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65">
        <f t="shared" si="5"/>
        <v>0</v>
      </c>
      <c r="BB64" s="65">
        <f t="shared" si="6"/>
        <v>0</v>
      </c>
      <c r="BC64" s="31" t="str">
        <f t="shared" si="7"/>
        <v>INR Zero Only</v>
      </c>
      <c r="IE64" s="33"/>
      <c r="IF64" s="33"/>
      <c r="IG64" s="33"/>
      <c r="IH64" s="33"/>
      <c r="II64" s="33"/>
    </row>
    <row r="65" spans="1:243" s="32" customFormat="1" ht="30">
      <c r="A65" s="18">
        <v>46</v>
      </c>
      <c r="B65" s="86" t="s">
        <v>236</v>
      </c>
      <c r="C65" s="19" t="s">
        <v>106</v>
      </c>
      <c r="D65" s="69">
        <v>41</v>
      </c>
      <c r="E65" s="74" t="s">
        <v>241</v>
      </c>
      <c r="F65" s="89">
        <v>60</v>
      </c>
      <c r="G65" s="34"/>
      <c r="H65" s="34"/>
      <c r="I65" s="20" t="s">
        <v>37</v>
      </c>
      <c r="J65" s="23">
        <f t="shared" si="4"/>
        <v>1</v>
      </c>
      <c r="K65" s="24" t="s">
        <v>62</v>
      </c>
      <c r="L65" s="24" t="s">
        <v>7</v>
      </c>
      <c r="M65" s="67"/>
      <c r="N65" s="35"/>
      <c r="O65" s="35"/>
      <c r="P65" s="36"/>
      <c r="Q65" s="35"/>
      <c r="R65" s="35"/>
      <c r="S65" s="37"/>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65">
        <f t="shared" si="5"/>
        <v>0</v>
      </c>
      <c r="BB65" s="65">
        <f t="shared" si="6"/>
        <v>0</v>
      </c>
      <c r="BC65" s="31" t="str">
        <f t="shared" si="7"/>
        <v>INR Zero Only</v>
      </c>
      <c r="IE65" s="33"/>
      <c r="IF65" s="33"/>
      <c r="IG65" s="33"/>
      <c r="IH65" s="33"/>
      <c r="II65" s="33"/>
    </row>
    <row r="66" spans="1:243" s="32" customFormat="1" ht="45">
      <c r="A66" s="18">
        <v>47</v>
      </c>
      <c r="B66" s="86" t="s">
        <v>237</v>
      </c>
      <c r="C66" s="19" t="s">
        <v>107</v>
      </c>
      <c r="D66" s="68">
        <v>0.78</v>
      </c>
      <c r="E66" s="87" t="s">
        <v>228</v>
      </c>
      <c r="F66" s="94">
        <v>1454.55</v>
      </c>
      <c r="G66" s="34"/>
      <c r="H66" s="34"/>
      <c r="I66" s="20" t="s">
        <v>37</v>
      </c>
      <c r="J66" s="23">
        <f t="shared" si="4"/>
        <v>1</v>
      </c>
      <c r="K66" s="24" t="s">
        <v>62</v>
      </c>
      <c r="L66" s="24" t="s">
        <v>7</v>
      </c>
      <c r="M66" s="67"/>
      <c r="N66" s="35"/>
      <c r="O66" s="35"/>
      <c r="P66" s="36"/>
      <c r="Q66" s="35"/>
      <c r="R66" s="35"/>
      <c r="S66" s="37"/>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65">
        <f t="shared" si="5"/>
        <v>0</v>
      </c>
      <c r="BB66" s="65">
        <f t="shared" si="6"/>
        <v>0</v>
      </c>
      <c r="BC66" s="31" t="str">
        <f t="shared" si="7"/>
        <v>INR Zero Only</v>
      </c>
      <c r="IE66" s="33"/>
      <c r="IF66" s="33"/>
      <c r="IG66" s="33"/>
      <c r="IH66" s="33"/>
      <c r="II66" s="33"/>
    </row>
    <row r="67" spans="1:243" s="32" customFormat="1" ht="60">
      <c r="A67" s="18">
        <v>48</v>
      </c>
      <c r="B67" s="86" t="s">
        <v>238</v>
      </c>
      <c r="C67" s="19" t="s">
        <v>108</v>
      </c>
      <c r="D67" s="68">
        <v>30.1</v>
      </c>
      <c r="E67" s="87" t="s">
        <v>235</v>
      </c>
      <c r="F67" s="94">
        <v>5</v>
      </c>
      <c r="G67" s="34"/>
      <c r="H67" s="34"/>
      <c r="I67" s="20" t="s">
        <v>37</v>
      </c>
      <c r="J67" s="23">
        <f t="shared" si="4"/>
        <v>1</v>
      </c>
      <c r="K67" s="24" t="s">
        <v>62</v>
      </c>
      <c r="L67" s="24" t="s">
        <v>7</v>
      </c>
      <c r="M67" s="67"/>
      <c r="N67" s="35"/>
      <c r="O67" s="35"/>
      <c r="P67" s="36"/>
      <c r="Q67" s="35"/>
      <c r="R67" s="35"/>
      <c r="S67" s="37"/>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65">
        <f t="shared" si="5"/>
        <v>0</v>
      </c>
      <c r="BB67" s="65">
        <f t="shared" si="6"/>
        <v>0</v>
      </c>
      <c r="BC67" s="31" t="str">
        <f t="shared" si="7"/>
        <v>INR Zero Only</v>
      </c>
      <c r="IE67" s="33"/>
      <c r="IF67" s="33"/>
      <c r="IG67" s="33"/>
      <c r="IH67" s="33"/>
      <c r="II67" s="33"/>
    </row>
    <row r="68" spans="1:243" s="32" customFormat="1" ht="60">
      <c r="A68" s="18">
        <v>49</v>
      </c>
      <c r="B68" s="86" t="s">
        <v>239</v>
      </c>
      <c r="C68" s="19" t="s">
        <v>109</v>
      </c>
      <c r="D68" s="68">
        <v>12.57</v>
      </c>
      <c r="E68" s="87" t="s">
        <v>234</v>
      </c>
      <c r="F68" s="94">
        <v>22.4</v>
      </c>
      <c r="G68" s="34"/>
      <c r="H68" s="34"/>
      <c r="I68" s="20" t="s">
        <v>37</v>
      </c>
      <c r="J68" s="23">
        <f t="shared" si="4"/>
        <v>1</v>
      </c>
      <c r="K68" s="24" t="s">
        <v>62</v>
      </c>
      <c r="L68" s="24" t="s">
        <v>7</v>
      </c>
      <c r="M68" s="67"/>
      <c r="N68" s="35"/>
      <c r="O68" s="35"/>
      <c r="P68" s="36"/>
      <c r="Q68" s="35"/>
      <c r="R68" s="35"/>
      <c r="S68" s="37"/>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65">
        <f t="shared" si="5"/>
        <v>0</v>
      </c>
      <c r="BB68" s="65">
        <f t="shared" si="6"/>
        <v>0</v>
      </c>
      <c r="BC68" s="31" t="str">
        <f t="shared" si="7"/>
        <v>INR Zero Only</v>
      </c>
      <c r="IE68" s="33"/>
      <c r="IF68" s="33"/>
      <c r="IG68" s="33"/>
      <c r="IH68" s="33"/>
      <c r="II68" s="33"/>
    </row>
    <row r="69" spans="1:243" s="32" customFormat="1" ht="90">
      <c r="A69" s="18">
        <v>50</v>
      </c>
      <c r="B69" s="86" t="s">
        <v>240</v>
      </c>
      <c r="C69" s="19" t="s">
        <v>110</v>
      </c>
      <c r="D69" s="69">
        <v>169.51</v>
      </c>
      <c r="E69" s="74" t="s">
        <v>242</v>
      </c>
      <c r="F69" s="89">
        <v>220</v>
      </c>
      <c r="G69" s="34"/>
      <c r="H69" s="34"/>
      <c r="I69" s="20" t="s">
        <v>37</v>
      </c>
      <c r="J69" s="23">
        <f t="shared" si="4"/>
        <v>1</v>
      </c>
      <c r="K69" s="24" t="s">
        <v>62</v>
      </c>
      <c r="L69" s="24" t="s">
        <v>7</v>
      </c>
      <c r="M69" s="67"/>
      <c r="N69" s="35"/>
      <c r="O69" s="35"/>
      <c r="P69" s="36"/>
      <c r="Q69" s="35"/>
      <c r="R69" s="35"/>
      <c r="S69" s="37"/>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65">
        <f t="shared" si="5"/>
        <v>0</v>
      </c>
      <c r="BB69" s="65">
        <f t="shared" si="6"/>
        <v>0</v>
      </c>
      <c r="BC69" s="31" t="str">
        <f t="shared" si="7"/>
        <v>INR Zero Only</v>
      </c>
      <c r="IE69" s="33"/>
      <c r="IF69" s="33"/>
      <c r="IG69" s="33"/>
      <c r="IH69" s="33"/>
      <c r="II69" s="33"/>
    </row>
    <row r="70" spans="1:243" s="32" customFormat="1" ht="150">
      <c r="A70" s="18">
        <v>51</v>
      </c>
      <c r="B70" s="92" t="s">
        <v>243</v>
      </c>
      <c r="C70" s="19" t="s">
        <v>111</v>
      </c>
      <c r="D70" s="68">
        <v>68</v>
      </c>
      <c r="E70" s="95" t="s">
        <v>259</v>
      </c>
      <c r="F70" s="68">
        <v>960</v>
      </c>
      <c r="G70" s="34"/>
      <c r="H70" s="34"/>
      <c r="I70" s="20" t="s">
        <v>37</v>
      </c>
      <c r="J70" s="23">
        <f t="shared" si="4"/>
        <v>1</v>
      </c>
      <c r="K70" s="24" t="s">
        <v>62</v>
      </c>
      <c r="L70" s="24" t="s">
        <v>7</v>
      </c>
      <c r="M70" s="67"/>
      <c r="N70" s="35"/>
      <c r="O70" s="35"/>
      <c r="P70" s="36"/>
      <c r="Q70" s="35"/>
      <c r="R70" s="35"/>
      <c r="S70" s="37"/>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65">
        <f t="shared" si="5"/>
        <v>0</v>
      </c>
      <c r="BB70" s="65">
        <f t="shared" si="6"/>
        <v>0</v>
      </c>
      <c r="BC70" s="31" t="str">
        <f t="shared" si="7"/>
        <v>INR Zero Only</v>
      </c>
      <c r="IE70" s="33"/>
      <c r="IF70" s="33"/>
      <c r="IG70" s="33"/>
      <c r="IH70" s="33"/>
      <c r="II70" s="33"/>
    </row>
    <row r="71" spans="1:243" s="32" customFormat="1" ht="90">
      <c r="A71" s="18">
        <v>52</v>
      </c>
      <c r="B71" s="96" t="s">
        <v>244</v>
      </c>
      <c r="C71" s="19" t="s">
        <v>112</v>
      </c>
      <c r="D71" s="20"/>
      <c r="E71" s="21"/>
      <c r="F71" s="20"/>
      <c r="G71" s="22"/>
      <c r="H71" s="22"/>
      <c r="I71" s="20"/>
      <c r="J71" s="23"/>
      <c r="K71" s="24"/>
      <c r="L71" s="24"/>
      <c r="M71" s="25"/>
      <c r="N71" s="26"/>
      <c r="O71" s="26"/>
      <c r="P71" s="27"/>
      <c r="Q71" s="26"/>
      <c r="R71" s="26"/>
      <c r="S71" s="2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29"/>
      <c r="BB71" s="30"/>
      <c r="BC71" s="31"/>
      <c r="IE71" s="33"/>
      <c r="IF71" s="33"/>
      <c r="IG71" s="33"/>
      <c r="IH71" s="33"/>
      <c r="II71" s="33"/>
    </row>
    <row r="72" spans="1:243" s="32" customFormat="1" ht="27">
      <c r="A72" s="18">
        <v>52.01</v>
      </c>
      <c r="B72" s="96" t="s">
        <v>245</v>
      </c>
      <c r="C72" s="19" t="s">
        <v>113</v>
      </c>
      <c r="D72" s="68">
        <v>500</v>
      </c>
      <c r="E72" s="95" t="s">
        <v>233</v>
      </c>
      <c r="F72" s="68">
        <v>50</v>
      </c>
      <c r="G72" s="34"/>
      <c r="H72" s="34"/>
      <c r="I72" s="20" t="s">
        <v>37</v>
      </c>
      <c r="J72" s="23">
        <f t="shared" si="4"/>
        <v>1</v>
      </c>
      <c r="K72" s="24" t="s">
        <v>62</v>
      </c>
      <c r="L72" s="24" t="s">
        <v>7</v>
      </c>
      <c r="M72" s="67"/>
      <c r="N72" s="35"/>
      <c r="O72" s="35"/>
      <c r="P72" s="36"/>
      <c r="Q72" s="35"/>
      <c r="R72" s="35"/>
      <c r="S72" s="37"/>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65">
        <f t="shared" si="5"/>
        <v>0</v>
      </c>
      <c r="BB72" s="65">
        <f t="shared" si="6"/>
        <v>0</v>
      </c>
      <c r="BC72" s="31" t="str">
        <f t="shared" si="7"/>
        <v>INR Zero Only</v>
      </c>
      <c r="IE72" s="33"/>
      <c r="IF72" s="33"/>
      <c r="IG72" s="33"/>
      <c r="IH72" s="33"/>
      <c r="II72" s="33"/>
    </row>
    <row r="73" spans="1:243" s="32" customFormat="1" ht="27">
      <c r="A73" s="18">
        <v>52.02</v>
      </c>
      <c r="B73" s="92" t="s">
        <v>246</v>
      </c>
      <c r="C73" s="19" t="s">
        <v>114</v>
      </c>
      <c r="D73" s="69">
        <v>250</v>
      </c>
      <c r="E73" s="93" t="s">
        <v>233</v>
      </c>
      <c r="F73" s="69">
        <v>95</v>
      </c>
      <c r="G73" s="34"/>
      <c r="H73" s="34"/>
      <c r="I73" s="20" t="s">
        <v>37</v>
      </c>
      <c r="J73" s="23">
        <f t="shared" si="4"/>
        <v>1</v>
      </c>
      <c r="K73" s="24" t="s">
        <v>62</v>
      </c>
      <c r="L73" s="24" t="s">
        <v>7</v>
      </c>
      <c r="M73" s="67"/>
      <c r="N73" s="35"/>
      <c r="O73" s="35"/>
      <c r="P73" s="36"/>
      <c r="Q73" s="35"/>
      <c r="R73" s="35"/>
      <c r="S73" s="37"/>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65">
        <f t="shared" si="5"/>
        <v>0</v>
      </c>
      <c r="BB73" s="65">
        <f t="shared" si="6"/>
        <v>0</v>
      </c>
      <c r="BC73" s="31" t="str">
        <f t="shared" si="7"/>
        <v>INR Zero Only</v>
      </c>
      <c r="IE73" s="33"/>
      <c r="IF73" s="33"/>
      <c r="IG73" s="33"/>
      <c r="IH73" s="33"/>
      <c r="II73" s="33"/>
    </row>
    <row r="74" spans="1:243" s="32" customFormat="1" ht="27">
      <c r="A74" s="18">
        <v>52.03</v>
      </c>
      <c r="B74" s="92" t="s">
        <v>247</v>
      </c>
      <c r="C74" s="19" t="s">
        <v>115</v>
      </c>
      <c r="D74" s="69">
        <v>185</v>
      </c>
      <c r="E74" s="93" t="s">
        <v>233</v>
      </c>
      <c r="F74" s="69">
        <v>148</v>
      </c>
      <c r="G74" s="34"/>
      <c r="H74" s="34"/>
      <c r="I74" s="20" t="s">
        <v>37</v>
      </c>
      <c r="J74" s="23">
        <f t="shared" si="4"/>
        <v>1</v>
      </c>
      <c r="K74" s="24" t="s">
        <v>62</v>
      </c>
      <c r="L74" s="24" t="s">
        <v>7</v>
      </c>
      <c r="M74" s="67"/>
      <c r="N74" s="35"/>
      <c r="O74" s="35"/>
      <c r="P74" s="36"/>
      <c r="Q74" s="35"/>
      <c r="R74" s="35"/>
      <c r="S74" s="37"/>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65">
        <f t="shared" si="5"/>
        <v>0</v>
      </c>
      <c r="BB74" s="65">
        <f t="shared" si="6"/>
        <v>0</v>
      </c>
      <c r="BC74" s="31" t="str">
        <f t="shared" si="7"/>
        <v>INR Zero Only</v>
      </c>
      <c r="IE74" s="33"/>
      <c r="IF74" s="33"/>
      <c r="IG74" s="33"/>
      <c r="IH74" s="33"/>
      <c r="II74" s="33"/>
    </row>
    <row r="75" spans="1:243" s="32" customFormat="1" ht="75">
      <c r="A75" s="18">
        <v>53</v>
      </c>
      <c r="B75" s="92" t="s">
        <v>248</v>
      </c>
      <c r="C75" s="19" t="s">
        <v>116</v>
      </c>
      <c r="D75" s="20"/>
      <c r="E75" s="21"/>
      <c r="F75" s="20"/>
      <c r="G75" s="22"/>
      <c r="H75" s="22"/>
      <c r="I75" s="20"/>
      <c r="J75" s="23"/>
      <c r="K75" s="24"/>
      <c r="L75" s="24"/>
      <c r="M75" s="25"/>
      <c r="N75" s="26"/>
      <c r="O75" s="26"/>
      <c r="P75" s="27"/>
      <c r="Q75" s="26"/>
      <c r="R75" s="26"/>
      <c r="S75" s="2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29"/>
      <c r="BB75" s="30"/>
      <c r="BC75" s="31"/>
      <c r="IE75" s="33"/>
      <c r="IF75" s="33"/>
      <c r="IG75" s="33"/>
      <c r="IH75" s="33"/>
      <c r="II75" s="33"/>
    </row>
    <row r="76" spans="1:243" s="32" customFormat="1" ht="27">
      <c r="A76" s="18">
        <v>53.01</v>
      </c>
      <c r="B76" s="92" t="s">
        <v>249</v>
      </c>
      <c r="C76" s="19" t="s">
        <v>117</v>
      </c>
      <c r="D76" s="69">
        <v>500</v>
      </c>
      <c r="E76" s="93" t="s">
        <v>260</v>
      </c>
      <c r="F76" s="69">
        <v>53</v>
      </c>
      <c r="G76" s="34"/>
      <c r="H76" s="34"/>
      <c r="I76" s="20" t="s">
        <v>37</v>
      </c>
      <c r="J76" s="23">
        <f t="shared" si="4"/>
        <v>1</v>
      </c>
      <c r="K76" s="24" t="s">
        <v>62</v>
      </c>
      <c r="L76" s="24" t="s">
        <v>7</v>
      </c>
      <c r="M76" s="67"/>
      <c r="N76" s="35"/>
      <c r="O76" s="35"/>
      <c r="P76" s="36"/>
      <c r="Q76" s="35"/>
      <c r="R76" s="35"/>
      <c r="S76" s="37"/>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65">
        <f t="shared" si="5"/>
        <v>0</v>
      </c>
      <c r="BB76" s="65">
        <f t="shared" si="6"/>
        <v>0</v>
      </c>
      <c r="BC76" s="31" t="str">
        <f t="shared" si="7"/>
        <v>INR Zero Only</v>
      </c>
      <c r="IE76" s="33"/>
      <c r="IF76" s="33"/>
      <c r="IG76" s="33"/>
      <c r="IH76" s="33"/>
      <c r="II76" s="33"/>
    </row>
    <row r="77" spans="1:243" s="32" customFormat="1" ht="27">
      <c r="A77" s="18">
        <v>53.02</v>
      </c>
      <c r="B77" s="92" t="s">
        <v>250</v>
      </c>
      <c r="C77" s="19" t="s">
        <v>118</v>
      </c>
      <c r="D77" s="69">
        <v>250</v>
      </c>
      <c r="E77" s="93" t="s">
        <v>260</v>
      </c>
      <c r="F77" s="69">
        <v>65</v>
      </c>
      <c r="G77" s="34"/>
      <c r="H77" s="34"/>
      <c r="I77" s="20" t="s">
        <v>37</v>
      </c>
      <c r="J77" s="23">
        <f t="shared" si="4"/>
        <v>1</v>
      </c>
      <c r="K77" s="24" t="s">
        <v>62</v>
      </c>
      <c r="L77" s="24" t="s">
        <v>7</v>
      </c>
      <c r="M77" s="67"/>
      <c r="N77" s="35"/>
      <c r="O77" s="35"/>
      <c r="P77" s="36"/>
      <c r="Q77" s="35"/>
      <c r="R77" s="35"/>
      <c r="S77" s="37"/>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65">
        <f t="shared" si="5"/>
        <v>0</v>
      </c>
      <c r="BB77" s="65">
        <f t="shared" si="6"/>
        <v>0</v>
      </c>
      <c r="BC77" s="31" t="str">
        <f t="shared" si="7"/>
        <v>INR Zero Only</v>
      </c>
      <c r="IE77" s="33"/>
      <c r="IF77" s="33"/>
      <c r="IG77" s="33"/>
      <c r="IH77" s="33"/>
      <c r="II77" s="33"/>
    </row>
    <row r="78" spans="1:243" s="32" customFormat="1" ht="27">
      <c r="A78" s="18">
        <v>53.03</v>
      </c>
      <c r="B78" s="92" t="s">
        <v>251</v>
      </c>
      <c r="C78" s="19" t="s">
        <v>119</v>
      </c>
      <c r="D78" s="69">
        <v>185</v>
      </c>
      <c r="E78" s="93" t="s">
        <v>233</v>
      </c>
      <c r="F78" s="69">
        <v>85</v>
      </c>
      <c r="G78" s="34"/>
      <c r="H78" s="34"/>
      <c r="I78" s="20" t="s">
        <v>37</v>
      </c>
      <c r="J78" s="23">
        <f t="shared" si="4"/>
        <v>1</v>
      </c>
      <c r="K78" s="24" t="s">
        <v>62</v>
      </c>
      <c r="L78" s="24" t="s">
        <v>7</v>
      </c>
      <c r="M78" s="67"/>
      <c r="N78" s="35"/>
      <c r="O78" s="35"/>
      <c r="P78" s="36"/>
      <c r="Q78" s="35"/>
      <c r="R78" s="35"/>
      <c r="S78" s="37"/>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65">
        <f t="shared" si="5"/>
        <v>0</v>
      </c>
      <c r="BB78" s="65">
        <f t="shared" si="6"/>
        <v>0</v>
      </c>
      <c r="BC78" s="31" t="str">
        <f t="shared" si="7"/>
        <v>INR Zero Only</v>
      </c>
      <c r="IE78" s="33"/>
      <c r="IF78" s="33"/>
      <c r="IG78" s="33"/>
      <c r="IH78" s="33"/>
      <c r="II78" s="33"/>
    </row>
    <row r="79" spans="1:243" s="32" customFormat="1" ht="75">
      <c r="A79" s="18">
        <v>54</v>
      </c>
      <c r="B79" s="92" t="s">
        <v>252</v>
      </c>
      <c r="C79" s="19" t="s">
        <v>120</v>
      </c>
      <c r="D79" s="69">
        <v>20</v>
      </c>
      <c r="E79" s="93" t="s">
        <v>231</v>
      </c>
      <c r="F79" s="69">
        <v>150</v>
      </c>
      <c r="G79" s="34"/>
      <c r="H79" s="34"/>
      <c r="I79" s="20" t="s">
        <v>37</v>
      </c>
      <c r="J79" s="23">
        <f t="shared" si="4"/>
        <v>1</v>
      </c>
      <c r="K79" s="24" t="s">
        <v>62</v>
      </c>
      <c r="L79" s="24" t="s">
        <v>7</v>
      </c>
      <c r="M79" s="67"/>
      <c r="N79" s="35"/>
      <c r="O79" s="35"/>
      <c r="P79" s="36"/>
      <c r="Q79" s="35"/>
      <c r="R79" s="35"/>
      <c r="S79" s="37"/>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65">
        <f t="shared" si="5"/>
        <v>0</v>
      </c>
      <c r="BB79" s="65">
        <f t="shared" si="6"/>
        <v>0</v>
      </c>
      <c r="BC79" s="31" t="str">
        <f t="shared" si="7"/>
        <v>INR Zero Only</v>
      </c>
      <c r="IE79" s="33"/>
      <c r="IF79" s="33"/>
      <c r="IG79" s="33"/>
      <c r="IH79" s="33"/>
      <c r="II79" s="33"/>
    </row>
    <row r="80" spans="1:243" s="32" customFormat="1" ht="45">
      <c r="A80" s="18">
        <v>55</v>
      </c>
      <c r="B80" s="92" t="s">
        <v>253</v>
      </c>
      <c r="C80" s="19" t="s">
        <v>121</v>
      </c>
      <c r="D80" s="69">
        <v>20</v>
      </c>
      <c r="E80" s="93" t="s">
        <v>241</v>
      </c>
      <c r="F80" s="69">
        <v>23</v>
      </c>
      <c r="G80" s="34"/>
      <c r="H80" s="34"/>
      <c r="I80" s="20" t="s">
        <v>37</v>
      </c>
      <c r="J80" s="23">
        <f t="shared" si="4"/>
        <v>1</v>
      </c>
      <c r="K80" s="24" t="s">
        <v>62</v>
      </c>
      <c r="L80" s="24" t="s">
        <v>7</v>
      </c>
      <c r="M80" s="67"/>
      <c r="N80" s="35"/>
      <c r="O80" s="35"/>
      <c r="P80" s="36"/>
      <c r="Q80" s="35"/>
      <c r="R80" s="35"/>
      <c r="S80" s="37"/>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65">
        <f t="shared" si="5"/>
        <v>0</v>
      </c>
      <c r="BB80" s="65">
        <f t="shared" si="6"/>
        <v>0</v>
      </c>
      <c r="BC80" s="31" t="str">
        <f t="shared" si="7"/>
        <v>INR Zero Only</v>
      </c>
      <c r="IE80" s="33"/>
      <c r="IF80" s="33"/>
      <c r="IG80" s="33"/>
      <c r="IH80" s="33"/>
      <c r="II80" s="33"/>
    </row>
    <row r="81" spans="1:243" s="32" customFormat="1" ht="90">
      <c r="A81" s="18">
        <v>56</v>
      </c>
      <c r="B81" s="92" t="s">
        <v>254</v>
      </c>
      <c r="C81" s="19" t="s">
        <v>122</v>
      </c>
      <c r="D81" s="69">
        <v>20</v>
      </c>
      <c r="E81" s="93" t="s">
        <v>241</v>
      </c>
      <c r="F81" s="69">
        <v>248</v>
      </c>
      <c r="G81" s="34"/>
      <c r="H81" s="34"/>
      <c r="I81" s="20" t="s">
        <v>37</v>
      </c>
      <c r="J81" s="23">
        <f t="shared" si="4"/>
        <v>1</v>
      </c>
      <c r="K81" s="24" t="s">
        <v>62</v>
      </c>
      <c r="L81" s="24" t="s">
        <v>7</v>
      </c>
      <c r="M81" s="67"/>
      <c r="N81" s="35"/>
      <c r="O81" s="35"/>
      <c r="P81" s="36"/>
      <c r="Q81" s="35"/>
      <c r="R81" s="35"/>
      <c r="S81" s="37"/>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65">
        <f t="shared" si="5"/>
        <v>0</v>
      </c>
      <c r="BB81" s="65">
        <f t="shared" si="6"/>
        <v>0</v>
      </c>
      <c r="BC81" s="31" t="str">
        <f t="shared" si="7"/>
        <v>INR Zero Only</v>
      </c>
      <c r="IE81" s="33"/>
      <c r="IF81" s="33"/>
      <c r="IG81" s="33"/>
      <c r="IH81" s="33"/>
      <c r="II81" s="33"/>
    </row>
    <row r="82" spans="1:243" s="32" customFormat="1" ht="105">
      <c r="A82" s="18">
        <v>57</v>
      </c>
      <c r="B82" s="92" t="s">
        <v>255</v>
      </c>
      <c r="C82" s="19" t="s">
        <v>123</v>
      </c>
      <c r="D82" s="69">
        <v>20</v>
      </c>
      <c r="E82" s="93" t="s">
        <v>241</v>
      </c>
      <c r="F82" s="69">
        <v>166</v>
      </c>
      <c r="G82" s="34"/>
      <c r="H82" s="34"/>
      <c r="I82" s="20" t="s">
        <v>37</v>
      </c>
      <c r="J82" s="23">
        <f t="shared" si="4"/>
        <v>1</v>
      </c>
      <c r="K82" s="24" t="s">
        <v>62</v>
      </c>
      <c r="L82" s="24" t="s">
        <v>7</v>
      </c>
      <c r="M82" s="67"/>
      <c r="N82" s="35"/>
      <c r="O82" s="35"/>
      <c r="P82" s="36"/>
      <c r="Q82" s="35"/>
      <c r="R82" s="35"/>
      <c r="S82" s="37"/>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65">
        <f t="shared" si="5"/>
        <v>0</v>
      </c>
      <c r="BB82" s="65">
        <f t="shared" si="6"/>
        <v>0</v>
      </c>
      <c r="BC82" s="31" t="str">
        <f t="shared" si="7"/>
        <v>INR Zero Only</v>
      </c>
      <c r="IE82" s="33"/>
      <c r="IF82" s="33"/>
      <c r="IG82" s="33"/>
      <c r="IH82" s="33"/>
      <c r="II82" s="33"/>
    </row>
    <row r="83" spans="1:243" s="32" customFormat="1" ht="90">
      <c r="A83" s="18">
        <v>58</v>
      </c>
      <c r="B83" s="96" t="s">
        <v>256</v>
      </c>
      <c r="C83" s="19" t="s">
        <v>124</v>
      </c>
      <c r="D83" s="69">
        <v>20</v>
      </c>
      <c r="E83" s="93" t="s">
        <v>241</v>
      </c>
      <c r="F83" s="69">
        <v>204</v>
      </c>
      <c r="G83" s="34"/>
      <c r="H83" s="34"/>
      <c r="I83" s="20" t="s">
        <v>37</v>
      </c>
      <c r="J83" s="23">
        <f t="shared" si="4"/>
        <v>1</v>
      </c>
      <c r="K83" s="24" t="s">
        <v>62</v>
      </c>
      <c r="L83" s="24" t="s">
        <v>7</v>
      </c>
      <c r="M83" s="67"/>
      <c r="N83" s="35"/>
      <c r="O83" s="35"/>
      <c r="P83" s="36"/>
      <c r="Q83" s="35"/>
      <c r="R83" s="35"/>
      <c r="S83" s="37"/>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65">
        <f t="shared" si="5"/>
        <v>0</v>
      </c>
      <c r="BB83" s="65">
        <f t="shared" si="6"/>
        <v>0</v>
      </c>
      <c r="BC83" s="31" t="str">
        <f t="shared" si="7"/>
        <v>INR Zero Only</v>
      </c>
      <c r="IE83" s="33"/>
      <c r="IF83" s="33"/>
      <c r="IG83" s="33"/>
      <c r="IH83" s="33"/>
      <c r="II83" s="33"/>
    </row>
    <row r="84" spans="1:243" s="32" customFormat="1" ht="30">
      <c r="A84" s="18">
        <v>59</v>
      </c>
      <c r="B84" s="96" t="s">
        <v>257</v>
      </c>
      <c r="C84" s="19" t="s">
        <v>125</v>
      </c>
      <c r="D84" s="69">
        <v>20</v>
      </c>
      <c r="E84" s="93" t="s">
        <v>241</v>
      </c>
      <c r="F84" s="69">
        <v>90</v>
      </c>
      <c r="G84" s="34"/>
      <c r="H84" s="34"/>
      <c r="I84" s="20" t="s">
        <v>37</v>
      </c>
      <c r="J84" s="23">
        <f t="shared" si="4"/>
        <v>1</v>
      </c>
      <c r="K84" s="24" t="s">
        <v>62</v>
      </c>
      <c r="L84" s="24" t="s">
        <v>7</v>
      </c>
      <c r="M84" s="67"/>
      <c r="N84" s="35"/>
      <c r="O84" s="35"/>
      <c r="P84" s="36"/>
      <c r="Q84" s="35"/>
      <c r="R84" s="35"/>
      <c r="S84" s="37"/>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65">
        <f t="shared" si="5"/>
        <v>0</v>
      </c>
      <c r="BB84" s="65">
        <f t="shared" si="6"/>
        <v>0</v>
      </c>
      <c r="BC84" s="31" t="str">
        <f t="shared" si="7"/>
        <v>INR Zero Only</v>
      </c>
      <c r="IE84" s="33"/>
      <c r="IF84" s="33"/>
      <c r="IG84" s="33"/>
      <c r="IH84" s="33"/>
      <c r="II84" s="33"/>
    </row>
    <row r="85" spans="1:243" s="32" customFormat="1" ht="90">
      <c r="A85" s="18">
        <v>60</v>
      </c>
      <c r="B85" s="96" t="s">
        <v>258</v>
      </c>
      <c r="C85" s="19" t="s">
        <v>126</v>
      </c>
      <c r="D85" s="69">
        <v>12</v>
      </c>
      <c r="E85" s="93" t="s">
        <v>241</v>
      </c>
      <c r="F85" s="69">
        <v>169</v>
      </c>
      <c r="G85" s="34"/>
      <c r="H85" s="34"/>
      <c r="I85" s="20" t="s">
        <v>37</v>
      </c>
      <c r="J85" s="23">
        <f t="shared" si="4"/>
        <v>1</v>
      </c>
      <c r="K85" s="24" t="s">
        <v>62</v>
      </c>
      <c r="L85" s="24" t="s">
        <v>7</v>
      </c>
      <c r="M85" s="67"/>
      <c r="N85" s="35"/>
      <c r="O85" s="35"/>
      <c r="P85" s="36"/>
      <c r="Q85" s="35"/>
      <c r="R85" s="35"/>
      <c r="S85" s="37"/>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65">
        <f t="shared" si="5"/>
        <v>0</v>
      </c>
      <c r="BB85" s="65">
        <f t="shared" si="6"/>
        <v>0</v>
      </c>
      <c r="BC85" s="31" t="str">
        <f t="shared" si="7"/>
        <v>INR Zero Only</v>
      </c>
      <c r="IE85" s="33"/>
      <c r="IF85" s="33"/>
      <c r="IG85" s="33"/>
      <c r="IH85" s="33"/>
      <c r="II85" s="33"/>
    </row>
    <row r="86" spans="1:243" s="32" customFormat="1" ht="120">
      <c r="A86" s="18">
        <v>61</v>
      </c>
      <c r="B86" s="86" t="s">
        <v>261</v>
      </c>
      <c r="C86" s="19" t="s">
        <v>127</v>
      </c>
      <c r="D86" s="69">
        <v>12.57</v>
      </c>
      <c r="E86" s="74" t="s">
        <v>234</v>
      </c>
      <c r="F86" s="89">
        <v>50</v>
      </c>
      <c r="G86" s="34"/>
      <c r="H86" s="34"/>
      <c r="I86" s="20" t="s">
        <v>37</v>
      </c>
      <c r="J86" s="23">
        <f t="shared" si="4"/>
        <v>1</v>
      </c>
      <c r="K86" s="24" t="s">
        <v>62</v>
      </c>
      <c r="L86" s="24" t="s">
        <v>7</v>
      </c>
      <c r="M86" s="67"/>
      <c r="N86" s="35"/>
      <c r="O86" s="35"/>
      <c r="P86" s="36"/>
      <c r="Q86" s="35"/>
      <c r="R86" s="35"/>
      <c r="S86" s="37"/>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65">
        <f t="shared" si="5"/>
        <v>0</v>
      </c>
      <c r="BB86" s="65">
        <f t="shared" si="6"/>
        <v>0</v>
      </c>
      <c r="BC86" s="31" t="str">
        <f t="shared" si="7"/>
        <v>INR Zero Only</v>
      </c>
      <c r="IE86" s="33"/>
      <c r="IF86" s="33"/>
      <c r="IG86" s="33"/>
      <c r="IH86" s="33"/>
      <c r="II86" s="33"/>
    </row>
    <row r="87" spans="1:243" s="32" customFormat="1" ht="255">
      <c r="A87" s="18">
        <v>62</v>
      </c>
      <c r="B87" s="86" t="s">
        <v>262</v>
      </c>
      <c r="C87" s="19" t="s">
        <v>128</v>
      </c>
      <c r="D87" s="69">
        <v>12.57</v>
      </c>
      <c r="E87" s="74" t="s">
        <v>234</v>
      </c>
      <c r="F87" s="89">
        <v>165</v>
      </c>
      <c r="G87" s="34"/>
      <c r="H87" s="34"/>
      <c r="I87" s="20" t="s">
        <v>37</v>
      </c>
      <c r="J87" s="23">
        <f t="shared" si="4"/>
        <v>1</v>
      </c>
      <c r="K87" s="24" t="s">
        <v>62</v>
      </c>
      <c r="L87" s="24" t="s">
        <v>7</v>
      </c>
      <c r="M87" s="67"/>
      <c r="N87" s="35"/>
      <c r="O87" s="35"/>
      <c r="P87" s="36"/>
      <c r="Q87" s="35"/>
      <c r="R87" s="35"/>
      <c r="S87" s="37"/>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65">
        <f t="shared" si="5"/>
        <v>0</v>
      </c>
      <c r="BB87" s="65">
        <f t="shared" si="6"/>
        <v>0</v>
      </c>
      <c r="BC87" s="31" t="str">
        <f t="shared" si="7"/>
        <v>INR Zero Only</v>
      </c>
      <c r="IE87" s="33"/>
      <c r="IF87" s="33"/>
      <c r="IG87" s="33"/>
      <c r="IH87" s="33"/>
      <c r="II87" s="33"/>
    </row>
    <row r="88" spans="1:243" s="32" customFormat="1" ht="165">
      <c r="A88" s="18">
        <v>63</v>
      </c>
      <c r="B88" s="86" t="s">
        <v>263</v>
      </c>
      <c r="C88" s="19" t="s">
        <v>129</v>
      </c>
      <c r="D88" s="69">
        <v>12.57</v>
      </c>
      <c r="E88" s="74" t="s">
        <v>234</v>
      </c>
      <c r="F88" s="89">
        <v>98</v>
      </c>
      <c r="G88" s="34"/>
      <c r="H88" s="34"/>
      <c r="I88" s="20" t="s">
        <v>37</v>
      </c>
      <c r="J88" s="23">
        <f aca="true" t="shared" si="8" ref="J88:J133">IF(I88="Less(-)",-1,1)</f>
        <v>1</v>
      </c>
      <c r="K88" s="24" t="s">
        <v>62</v>
      </c>
      <c r="L88" s="24" t="s">
        <v>7</v>
      </c>
      <c r="M88" s="67"/>
      <c r="N88" s="35"/>
      <c r="O88" s="35"/>
      <c r="P88" s="36"/>
      <c r="Q88" s="35"/>
      <c r="R88" s="35"/>
      <c r="S88" s="37"/>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65">
        <f aca="true" t="shared" si="9" ref="BA88:BA133">total_amount_ba($B$2,$D$2,D88,F88,J88,K88,M88)</f>
        <v>0</v>
      </c>
      <c r="BB88" s="65">
        <f aca="true" t="shared" si="10" ref="BB88:BB133">BA88+SUM(N88:AZ88)</f>
        <v>0</v>
      </c>
      <c r="BC88" s="31" t="str">
        <f aca="true" t="shared" si="11" ref="BC88:BC133">SpellNumber(L88,BB88)</f>
        <v>INR Zero Only</v>
      </c>
      <c r="IE88" s="33"/>
      <c r="IF88" s="33"/>
      <c r="IG88" s="33"/>
      <c r="IH88" s="33"/>
      <c r="II88" s="33"/>
    </row>
    <row r="89" spans="1:243" s="32" customFormat="1" ht="255">
      <c r="A89" s="18">
        <v>64</v>
      </c>
      <c r="B89" s="86" t="s">
        <v>264</v>
      </c>
      <c r="C89" s="19" t="s">
        <v>130</v>
      </c>
      <c r="D89" s="69">
        <v>12.57</v>
      </c>
      <c r="E89" s="74" t="s">
        <v>234</v>
      </c>
      <c r="F89" s="89">
        <v>2150</v>
      </c>
      <c r="G89" s="34"/>
      <c r="H89" s="34"/>
      <c r="I89" s="20" t="s">
        <v>37</v>
      </c>
      <c r="J89" s="23">
        <f t="shared" si="8"/>
        <v>1</v>
      </c>
      <c r="K89" s="24" t="s">
        <v>62</v>
      </c>
      <c r="L89" s="24" t="s">
        <v>7</v>
      </c>
      <c r="M89" s="67"/>
      <c r="N89" s="35"/>
      <c r="O89" s="35"/>
      <c r="P89" s="36"/>
      <c r="Q89" s="35"/>
      <c r="R89" s="35"/>
      <c r="S89" s="37"/>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65">
        <f t="shared" si="9"/>
        <v>0</v>
      </c>
      <c r="BB89" s="65">
        <f t="shared" si="10"/>
        <v>0</v>
      </c>
      <c r="BC89" s="31" t="str">
        <f t="shared" si="11"/>
        <v>INR Zero Only</v>
      </c>
      <c r="IE89" s="33"/>
      <c r="IF89" s="33"/>
      <c r="IG89" s="33"/>
      <c r="IH89" s="33"/>
      <c r="II89" s="33"/>
    </row>
    <row r="90" spans="1:243" s="32" customFormat="1" ht="195">
      <c r="A90" s="18">
        <v>65</v>
      </c>
      <c r="B90" s="86" t="s">
        <v>265</v>
      </c>
      <c r="C90" s="19" t="s">
        <v>131</v>
      </c>
      <c r="D90" s="69">
        <v>75.42</v>
      </c>
      <c r="E90" s="74" t="s">
        <v>307</v>
      </c>
      <c r="F90" s="89">
        <v>73</v>
      </c>
      <c r="G90" s="34"/>
      <c r="H90" s="34"/>
      <c r="I90" s="20" t="s">
        <v>37</v>
      </c>
      <c r="J90" s="23">
        <f t="shared" si="8"/>
        <v>1</v>
      </c>
      <c r="K90" s="24" t="s">
        <v>62</v>
      </c>
      <c r="L90" s="24" t="s">
        <v>7</v>
      </c>
      <c r="M90" s="67"/>
      <c r="N90" s="35"/>
      <c r="O90" s="35"/>
      <c r="P90" s="36"/>
      <c r="Q90" s="35"/>
      <c r="R90" s="35"/>
      <c r="S90" s="37"/>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65">
        <f t="shared" si="9"/>
        <v>0</v>
      </c>
      <c r="BB90" s="65">
        <f t="shared" si="10"/>
        <v>0</v>
      </c>
      <c r="BC90" s="31" t="str">
        <f t="shared" si="11"/>
        <v>INR Zero Only</v>
      </c>
      <c r="IE90" s="33"/>
      <c r="IF90" s="33"/>
      <c r="IG90" s="33"/>
      <c r="IH90" s="33"/>
      <c r="II90" s="33"/>
    </row>
    <row r="91" spans="1:243" s="32" customFormat="1" ht="165">
      <c r="A91" s="18">
        <v>66</v>
      </c>
      <c r="B91" s="79" t="s">
        <v>266</v>
      </c>
      <c r="C91" s="19" t="s">
        <v>132</v>
      </c>
      <c r="D91" s="69">
        <v>12.57</v>
      </c>
      <c r="E91" s="74" t="s">
        <v>234</v>
      </c>
      <c r="F91" s="89">
        <v>270</v>
      </c>
      <c r="G91" s="34"/>
      <c r="H91" s="34"/>
      <c r="I91" s="20" t="s">
        <v>37</v>
      </c>
      <c r="J91" s="23">
        <f t="shared" si="8"/>
        <v>1</v>
      </c>
      <c r="K91" s="24" t="s">
        <v>62</v>
      </c>
      <c r="L91" s="24" t="s">
        <v>7</v>
      </c>
      <c r="M91" s="67"/>
      <c r="N91" s="35"/>
      <c r="O91" s="35"/>
      <c r="P91" s="36"/>
      <c r="Q91" s="35"/>
      <c r="R91" s="35"/>
      <c r="S91" s="37"/>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65">
        <f t="shared" si="9"/>
        <v>0</v>
      </c>
      <c r="BB91" s="65">
        <f t="shared" si="10"/>
        <v>0</v>
      </c>
      <c r="BC91" s="31" t="str">
        <f t="shared" si="11"/>
        <v>INR Zero Only</v>
      </c>
      <c r="IE91" s="33"/>
      <c r="IF91" s="33"/>
      <c r="IG91" s="33"/>
      <c r="IH91" s="33"/>
      <c r="II91" s="33"/>
    </row>
    <row r="92" spans="1:243" s="32" customFormat="1" ht="409.5">
      <c r="A92" s="18">
        <v>67</v>
      </c>
      <c r="B92" s="75" t="s">
        <v>267</v>
      </c>
      <c r="C92" s="19" t="s">
        <v>133</v>
      </c>
      <c r="D92" s="20"/>
      <c r="E92" s="21"/>
      <c r="F92" s="20"/>
      <c r="G92" s="22"/>
      <c r="H92" s="22"/>
      <c r="I92" s="20"/>
      <c r="J92" s="23"/>
      <c r="K92" s="24"/>
      <c r="L92" s="24"/>
      <c r="M92" s="25"/>
      <c r="N92" s="26"/>
      <c r="O92" s="26"/>
      <c r="P92" s="27"/>
      <c r="Q92" s="26"/>
      <c r="R92" s="26"/>
      <c r="S92" s="2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29"/>
      <c r="BB92" s="30"/>
      <c r="BC92" s="31"/>
      <c r="IE92" s="33"/>
      <c r="IF92" s="33"/>
      <c r="IG92" s="33"/>
      <c r="IH92" s="33"/>
      <c r="II92" s="33"/>
    </row>
    <row r="93" spans="1:243" s="32" customFormat="1" ht="75">
      <c r="A93" s="18">
        <v>68</v>
      </c>
      <c r="B93" s="75" t="s">
        <v>268</v>
      </c>
      <c r="C93" s="19" t="s">
        <v>134</v>
      </c>
      <c r="D93" s="97">
        <v>34</v>
      </c>
      <c r="E93" s="93" t="s">
        <v>231</v>
      </c>
      <c r="F93" s="97">
        <v>25000</v>
      </c>
      <c r="G93" s="34"/>
      <c r="H93" s="34"/>
      <c r="I93" s="20" t="s">
        <v>37</v>
      </c>
      <c r="J93" s="23">
        <f t="shared" si="8"/>
        <v>1</v>
      </c>
      <c r="K93" s="24" t="s">
        <v>62</v>
      </c>
      <c r="L93" s="24" t="s">
        <v>7</v>
      </c>
      <c r="M93" s="67"/>
      <c r="N93" s="35"/>
      <c r="O93" s="35"/>
      <c r="P93" s="36"/>
      <c r="Q93" s="35"/>
      <c r="R93" s="35"/>
      <c r="S93" s="37"/>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65">
        <f t="shared" si="9"/>
        <v>0</v>
      </c>
      <c r="BB93" s="65">
        <f t="shared" si="10"/>
        <v>0</v>
      </c>
      <c r="BC93" s="31" t="str">
        <f t="shared" si="11"/>
        <v>INR Zero Only</v>
      </c>
      <c r="IE93" s="33"/>
      <c r="IF93" s="33"/>
      <c r="IG93" s="33"/>
      <c r="IH93" s="33"/>
      <c r="II93" s="33"/>
    </row>
    <row r="94" spans="1:243" s="32" customFormat="1" ht="60">
      <c r="A94" s="18">
        <v>69</v>
      </c>
      <c r="B94" s="81" t="s">
        <v>269</v>
      </c>
      <c r="C94" s="19" t="s">
        <v>135</v>
      </c>
      <c r="D94" s="82">
        <v>3</v>
      </c>
      <c r="E94" s="98" t="s">
        <v>231</v>
      </c>
      <c r="F94" s="82">
        <v>63</v>
      </c>
      <c r="G94" s="34"/>
      <c r="H94" s="34"/>
      <c r="I94" s="20" t="s">
        <v>37</v>
      </c>
      <c r="J94" s="23">
        <f t="shared" si="8"/>
        <v>1</v>
      </c>
      <c r="K94" s="24" t="s">
        <v>62</v>
      </c>
      <c r="L94" s="24" t="s">
        <v>7</v>
      </c>
      <c r="M94" s="67"/>
      <c r="N94" s="35"/>
      <c r="O94" s="35"/>
      <c r="P94" s="36"/>
      <c r="Q94" s="35"/>
      <c r="R94" s="35"/>
      <c r="S94" s="37"/>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65">
        <f t="shared" si="9"/>
        <v>0</v>
      </c>
      <c r="BB94" s="65">
        <f t="shared" si="10"/>
        <v>0</v>
      </c>
      <c r="BC94" s="31" t="str">
        <f t="shared" si="11"/>
        <v>INR Zero Only</v>
      </c>
      <c r="IE94" s="33"/>
      <c r="IF94" s="33"/>
      <c r="IG94" s="33"/>
      <c r="IH94" s="33"/>
      <c r="II94" s="33"/>
    </row>
    <row r="95" spans="1:243" s="32" customFormat="1" ht="90">
      <c r="A95" s="18">
        <v>70</v>
      </c>
      <c r="B95" s="81" t="s">
        <v>270</v>
      </c>
      <c r="C95" s="19" t="s">
        <v>136</v>
      </c>
      <c r="D95" s="82">
        <v>3</v>
      </c>
      <c r="E95" s="98" t="s">
        <v>231</v>
      </c>
      <c r="F95" s="82">
        <v>124</v>
      </c>
      <c r="G95" s="34"/>
      <c r="H95" s="34"/>
      <c r="I95" s="20" t="s">
        <v>37</v>
      </c>
      <c r="J95" s="23">
        <f t="shared" si="8"/>
        <v>1</v>
      </c>
      <c r="K95" s="24" t="s">
        <v>62</v>
      </c>
      <c r="L95" s="24" t="s">
        <v>7</v>
      </c>
      <c r="M95" s="67"/>
      <c r="N95" s="35"/>
      <c r="O95" s="35"/>
      <c r="P95" s="36"/>
      <c r="Q95" s="35"/>
      <c r="R95" s="35"/>
      <c r="S95" s="37"/>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65">
        <f t="shared" si="9"/>
        <v>0</v>
      </c>
      <c r="BB95" s="65">
        <f t="shared" si="10"/>
        <v>0</v>
      </c>
      <c r="BC95" s="31" t="str">
        <f t="shared" si="11"/>
        <v>INR Zero Only</v>
      </c>
      <c r="IE95" s="33"/>
      <c r="IF95" s="33"/>
      <c r="IG95" s="33"/>
      <c r="IH95" s="33"/>
      <c r="II95" s="33"/>
    </row>
    <row r="96" spans="1:243" s="32" customFormat="1" ht="75">
      <c r="A96" s="18">
        <v>71</v>
      </c>
      <c r="B96" s="81" t="s">
        <v>271</v>
      </c>
      <c r="C96" s="19" t="s">
        <v>137</v>
      </c>
      <c r="D96" s="82">
        <v>20</v>
      </c>
      <c r="E96" s="98" t="s">
        <v>230</v>
      </c>
      <c r="F96" s="82">
        <v>42</v>
      </c>
      <c r="G96" s="34"/>
      <c r="H96" s="34"/>
      <c r="I96" s="20" t="s">
        <v>37</v>
      </c>
      <c r="J96" s="23">
        <f t="shared" si="8"/>
        <v>1</v>
      </c>
      <c r="K96" s="24" t="s">
        <v>62</v>
      </c>
      <c r="L96" s="24" t="s">
        <v>7</v>
      </c>
      <c r="M96" s="67"/>
      <c r="N96" s="35"/>
      <c r="O96" s="35"/>
      <c r="P96" s="36"/>
      <c r="Q96" s="35"/>
      <c r="R96" s="35"/>
      <c r="S96" s="37"/>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65">
        <f t="shared" si="9"/>
        <v>0</v>
      </c>
      <c r="BB96" s="65">
        <f t="shared" si="10"/>
        <v>0</v>
      </c>
      <c r="BC96" s="31" t="str">
        <f t="shared" si="11"/>
        <v>INR Zero Only</v>
      </c>
      <c r="IE96" s="33"/>
      <c r="IF96" s="33"/>
      <c r="IG96" s="33"/>
      <c r="IH96" s="33"/>
      <c r="II96" s="33"/>
    </row>
    <row r="97" spans="1:243" s="32" customFormat="1" ht="60">
      <c r="A97" s="18">
        <v>72</v>
      </c>
      <c r="B97" s="81" t="s">
        <v>272</v>
      </c>
      <c r="C97" s="19" t="s">
        <v>138</v>
      </c>
      <c r="D97" s="82">
        <v>20</v>
      </c>
      <c r="E97" s="98" t="s">
        <v>230</v>
      </c>
      <c r="F97" s="82">
        <v>25.5</v>
      </c>
      <c r="G97" s="34"/>
      <c r="H97" s="34"/>
      <c r="I97" s="20" t="s">
        <v>37</v>
      </c>
      <c r="J97" s="23">
        <f t="shared" si="8"/>
        <v>1</v>
      </c>
      <c r="K97" s="24" t="s">
        <v>62</v>
      </c>
      <c r="L97" s="24" t="s">
        <v>7</v>
      </c>
      <c r="M97" s="67"/>
      <c r="N97" s="35"/>
      <c r="O97" s="35"/>
      <c r="P97" s="36"/>
      <c r="Q97" s="35"/>
      <c r="R97" s="35"/>
      <c r="S97" s="37"/>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65">
        <f t="shared" si="9"/>
        <v>0</v>
      </c>
      <c r="BB97" s="65">
        <f t="shared" si="10"/>
        <v>0</v>
      </c>
      <c r="BC97" s="31" t="str">
        <f t="shared" si="11"/>
        <v>INR Zero Only</v>
      </c>
      <c r="IE97" s="33"/>
      <c r="IF97" s="33"/>
      <c r="IG97" s="33"/>
      <c r="IH97" s="33"/>
      <c r="II97" s="33"/>
    </row>
    <row r="98" spans="1:243" s="32" customFormat="1" ht="30">
      <c r="A98" s="18">
        <v>73</v>
      </c>
      <c r="B98" s="81" t="s">
        <v>273</v>
      </c>
      <c r="C98" s="19" t="s">
        <v>139</v>
      </c>
      <c r="D98" s="20"/>
      <c r="E98" s="21"/>
      <c r="F98" s="20"/>
      <c r="G98" s="22"/>
      <c r="H98" s="22"/>
      <c r="I98" s="20"/>
      <c r="J98" s="23"/>
      <c r="K98" s="24"/>
      <c r="L98" s="24"/>
      <c r="M98" s="25"/>
      <c r="N98" s="26"/>
      <c r="O98" s="26"/>
      <c r="P98" s="27"/>
      <c r="Q98" s="26"/>
      <c r="R98" s="26"/>
      <c r="S98" s="2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29"/>
      <c r="BB98" s="30"/>
      <c r="BC98" s="31"/>
      <c r="IE98" s="33"/>
      <c r="IF98" s="33"/>
      <c r="IG98" s="33"/>
      <c r="IH98" s="33"/>
      <c r="II98" s="33"/>
    </row>
    <row r="99" spans="1:243" s="32" customFormat="1" ht="27">
      <c r="A99" s="18">
        <v>73.01</v>
      </c>
      <c r="B99" s="81" t="s">
        <v>274</v>
      </c>
      <c r="C99" s="19" t="s">
        <v>140</v>
      </c>
      <c r="D99" s="82">
        <v>8</v>
      </c>
      <c r="E99" s="82" t="s">
        <v>231</v>
      </c>
      <c r="F99" s="82">
        <v>800</v>
      </c>
      <c r="G99" s="34"/>
      <c r="H99" s="34"/>
      <c r="I99" s="20" t="s">
        <v>37</v>
      </c>
      <c r="J99" s="23">
        <f t="shared" si="8"/>
        <v>1</v>
      </c>
      <c r="K99" s="24" t="s">
        <v>62</v>
      </c>
      <c r="L99" s="24" t="s">
        <v>7</v>
      </c>
      <c r="M99" s="67"/>
      <c r="N99" s="35"/>
      <c r="O99" s="35"/>
      <c r="P99" s="36"/>
      <c r="Q99" s="35"/>
      <c r="R99" s="35"/>
      <c r="S99" s="37"/>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65">
        <f t="shared" si="9"/>
        <v>0</v>
      </c>
      <c r="BB99" s="65">
        <f t="shared" si="10"/>
        <v>0</v>
      </c>
      <c r="BC99" s="31" t="str">
        <f t="shared" si="11"/>
        <v>INR Zero Only</v>
      </c>
      <c r="IE99" s="33"/>
      <c r="IF99" s="33"/>
      <c r="IG99" s="33"/>
      <c r="IH99" s="33"/>
      <c r="II99" s="33"/>
    </row>
    <row r="100" spans="1:243" s="32" customFormat="1" ht="27">
      <c r="A100" s="18">
        <v>73.02</v>
      </c>
      <c r="B100" s="81" t="s">
        <v>275</v>
      </c>
      <c r="C100" s="19" t="s">
        <v>141</v>
      </c>
      <c r="D100" s="82">
        <v>2</v>
      </c>
      <c r="E100" s="82" t="s">
        <v>231</v>
      </c>
      <c r="F100" s="82">
        <v>900</v>
      </c>
      <c r="G100" s="34"/>
      <c r="H100" s="34"/>
      <c r="I100" s="20" t="s">
        <v>37</v>
      </c>
      <c r="J100" s="23">
        <f t="shared" si="8"/>
        <v>1</v>
      </c>
      <c r="K100" s="24" t="s">
        <v>62</v>
      </c>
      <c r="L100" s="24" t="s">
        <v>7</v>
      </c>
      <c r="M100" s="67"/>
      <c r="N100" s="35"/>
      <c r="O100" s="35"/>
      <c r="P100" s="36"/>
      <c r="Q100" s="35"/>
      <c r="R100" s="35"/>
      <c r="S100" s="37"/>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65">
        <f t="shared" si="9"/>
        <v>0</v>
      </c>
      <c r="BB100" s="65">
        <f t="shared" si="10"/>
        <v>0</v>
      </c>
      <c r="BC100" s="31" t="str">
        <f t="shared" si="11"/>
        <v>INR Zero Only</v>
      </c>
      <c r="IE100" s="33"/>
      <c r="IF100" s="33"/>
      <c r="IG100" s="33"/>
      <c r="IH100" s="33"/>
      <c r="II100" s="33"/>
    </row>
    <row r="101" spans="1:243" s="32" customFormat="1" ht="27">
      <c r="A101" s="18">
        <v>73.03</v>
      </c>
      <c r="B101" s="81" t="s">
        <v>276</v>
      </c>
      <c r="C101" s="19" t="s">
        <v>142</v>
      </c>
      <c r="D101" s="82">
        <v>2</v>
      </c>
      <c r="E101" s="82" t="s">
        <v>231</v>
      </c>
      <c r="F101" s="82">
        <v>1000</v>
      </c>
      <c r="G101" s="34"/>
      <c r="H101" s="34"/>
      <c r="I101" s="20" t="s">
        <v>37</v>
      </c>
      <c r="J101" s="23">
        <f t="shared" si="8"/>
        <v>1</v>
      </c>
      <c r="K101" s="24" t="s">
        <v>62</v>
      </c>
      <c r="L101" s="24" t="s">
        <v>7</v>
      </c>
      <c r="M101" s="67"/>
      <c r="N101" s="35"/>
      <c r="O101" s="35"/>
      <c r="P101" s="36"/>
      <c r="Q101" s="35"/>
      <c r="R101" s="35"/>
      <c r="S101" s="37"/>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65">
        <f t="shared" si="9"/>
        <v>0</v>
      </c>
      <c r="BB101" s="65">
        <f t="shared" si="10"/>
        <v>0</v>
      </c>
      <c r="BC101" s="31" t="str">
        <f t="shared" si="11"/>
        <v>INR Zero Only</v>
      </c>
      <c r="IE101" s="33"/>
      <c r="IF101" s="33"/>
      <c r="IG101" s="33"/>
      <c r="IH101" s="33"/>
      <c r="II101" s="33"/>
    </row>
    <row r="102" spans="1:243" s="32" customFormat="1" ht="30">
      <c r="A102" s="18">
        <v>74</v>
      </c>
      <c r="B102" s="81" t="s">
        <v>277</v>
      </c>
      <c r="C102" s="19" t="s">
        <v>143</v>
      </c>
      <c r="D102" s="20"/>
      <c r="E102" s="21"/>
      <c r="F102" s="20"/>
      <c r="G102" s="22"/>
      <c r="H102" s="22"/>
      <c r="I102" s="20"/>
      <c r="J102" s="23"/>
      <c r="K102" s="24"/>
      <c r="L102" s="24"/>
      <c r="M102" s="25"/>
      <c r="N102" s="26"/>
      <c r="O102" s="26"/>
      <c r="P102" s="27"/>
      <c r="Q102" s="26"/>
      <c r="R102" s="26"/>
      <c r="S102" s="2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29"/>
      <c r="BB102" s="30"/>
      <c r="BC102" s="31"/>
      <c r="IE102" s="33"/>
      <c r="IF102" s="33"/>
      <c r="IG102" s="33"/>
      <c r="IH102" s="33"/>
      <c r="II102" s="33"/>
    </row>
    <row r="103" spans="1:243" s="32" customFormat="1" ht="18.75" customHeight="1">
      <c r="A103" s="18">
        <v>74.01</v>
      </c>
      <c r="B103" s="81" t="s">
        <v>278</v>
      </c>
      <c r="C103" s="19" t="s">
        <v>144</v>
      </c>
      <c r="D103" s="82">
        <v>8</v>
      </c>
      <c r="E103" s="82" t="s">
        <v>231</v>
      </c>
      <c r="F103" s="82">
        <v>410</v>
      </c>
      <c r="G103" s="34"/>
      <c r="H103" s="34"/>
      <c r="I103" s="20" t="s">
        <v>37</v>
      </c>
      <c r="J103" s="23">
        <f t="shared" si="8"/>
        <v>1</v>
      </c>
      <c r="K103" s="24" t="s">
        <v>62</v>
      </c>
      <c r="L103" s="24" t="s">
        <v>7</v>
      </c>
      <c r="M103" s="67"/>
      <c r="N103" s="35"/>
      <c r="O103" s="35"/>
      <c r="P103" s="36"/>
      <c r="Q103" s="35"/>
      <c r="R103" s="35"/>
      <c r="S103" s="37"/>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65">
        <f t="shared" si="9"/>
        <v>0</v>
      </c>
      <c r="BB103" s="65">
        <f t="shared" si="10"/>
        <v>0</v>
      </c>
      <c r="BC103" s="31" t="str">
        <f t="shared" si="11"/>
        <v>INR Zero Only</v>
      </c>
      <c r="IE103" s="33"/>
      <c r="IF103" s="33"/>
      <c r="IG103" s="33"/>
      <c r="IH103" s="33"/>
      <c r="II103" s="33"/>
    </row>
    <row r="104" spans="1:243" s="32" customFormat="1" ht="27">
      <c r="A104" s="18">
        <v>74.02</v>
      </c>
      <c r="B104" s="81" t="s">
        <v>279</v>
      </c>
      <c r="C104" s="19" t="s">
        <v>145</v>
      </c>
      <c r="D104" s="82">
        <v>8</v>
      </c>
      <c r="E104" s="82" t="s">
        <v>231</v>
      </c>
      <c r="F104" s="82">
        <v>444.85</v>
      </c>
      <c r="G104" s="34"/>
      <c r="H104" s="34"/>
      <c r="I104" s="20" t="s">
        <v>37</v>
      </c>
      <c r="J104" s="23">
        <f t="shared" si="8"/>
        <v>1</v>
      </c>
      <c r="K104" s="24" t="s">
        <v>62</v>
      </c>
      <c r="L104" s="24" t="s">
        <v>7</v>
      </c>
      <c r="M104" s="67"/>
      <c r="N104" s="35"/>
      <c r="O104" s="35"/>
      <c r="P104" s="36"/>
      <c r="Q104" s="35"/>
      <c r="R104" s="35"/>
      <c r="S104" s="37"/>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65">
        <f t="shared" si="9"/>
        <v>0</v>
      </c>
      <c r="BB104" s="65">
        <f t="shared" si="10"/>
        <v>0</v>
      </c>
      <c r="BC104" s="31" t="str">
        <f t="shared" si="11"/>
        <v>INR Zero Only</v>
      </c>
      <c r="IE104" s="33"/>
      <c r="IF104" s="33"/>
      <c r="IG104" s="33"/>
      <c r="IH104" s="33"/>
      <c r="II104" s="33"/>
    </row>
    <row r="105" spans="1:243" s="32" customFormat="1" ht="45">
      <c r="A105" s="18">
        <v>75</v>
      </c>
      <c r="B105" s="81" t="s">
        <v>313</v>
      </c>
      <c r="C105" s="19" t="s">
        <v>146</v>
      </c>
      <c r="D105" s="20"/>
      <c r="E105" s="21"/>
      <c r="F105" s="20"/>
      <c r="G105" s="22"/>
      <c r="H105" s="22"/>
      <c r="I105" s="20"/>
      <c r="J105" s="23"/>
      <c r="K105" s="24"/>
      <c r="L105" s="24"/>
      <c r="M105" s="25"/>
      <c r="N105" s="26"/>
      <c r="O105" s="26"/>
      <c r="P105" s="27"/>
      <c r="Q105" s="26"/>
      <c r="R105" s="26"/>
      <c r="S105" s="2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29"/>
      <c r="BB105" s="30"/>
      <c r="BC105" s="31"/>
      <c r="IE105" s="33"/>
      <c r="IF105" s="33"/>
      <c r="IG105" s="33"/>
      <c r="IH105" s="33"/>
      <c r="II105" s="33"/>
    </row>
    <row r="106" spans="1:243" s="32" customFormat="1" ht="27">
      <c r="A106" s="18">
        <v>75.01</v>
      </c>
      <c r="B106" s="81" t="s">
        <v>280</v>
      </c>
      <c r="C106" s="19" t="s">
        <v>147</v>
      </c>
      <c r="D106" s="82">
        <v>8</v>
      </c>
      <c r="E106" s="82" t="s">
        <v>231</v>
      </c>
      <c r="F106" s="82">
        <v>750</v>
      </c>
      <c r="G106" s="34"/>
      <c r="H106" s="34"/>
      <c r="I106" s="20" t="s">
        <v>37</v>
      </c>
      <c r="J106" s="23">
        <f t="shared" si="8"/>
        <v>1</v>
      </c>
      <c r="K106" s="24" t="s">
        <v>62</v>
      </c>
      <c r="L106" s="24" t="s">
        <v>7</v>
      </c>
      <c r="M106" s="67"/>
      <c r="N106" s="35"/>
      <c r="O106" s="35"/>
      <c r="P106" s="36"/>
      <c r="Q106" s="35"/>
      <c r="R106" s="35"/>
      <c r="S106" s="37"/>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65">
        <f t="shared" si="9"/>
        <v>0</v>
      </c>
      <c r="BB106" s="65">
        <f t="shared" si="10"/>
        <v>0</v>
      </c>
      <c r="BC106" s="31" t="str">
        <f t="shared" si="11"/>
        <v>INR Zero Only</v>
      </c>
      <c r="IE106" s="33"/>
      <c r="IF106" s="33"/>
      <c r="IG106" s="33"/>
      <c r="IH106" s="33"/>
      <c r="II106" s="33"/>
    </row>
    <row r="107" spans="1:243" s="32" customFormat="1" ht="27">
      <c r="A107" s="18">
        <v>75.02</v>
      </c>
      <c r="B107" s="81" t="s">
        <v>281</v>
      </c>
      <c r="C107" s="19" t="s">
        <v>148</v>
      </c>
      <c r="D107" s="82">
        <v>4</v>
      </c>
      <c r="E107" s="82" t="s">
        <v>231</v>
      </c>
      <c r="F107" s="82">
        <v>800</v>
      </c>
      <c r="G107" s="34"/>
      <c r="H107" s="34"/>
      <c r="I107" s="20" t="s">
        <v>37</v>
      </c>
      <c r="J107" s="23">
        <f t="shared" si="8"/>
        <v>1</v>
      </c>
      <c r="K107" s="24" t="s">
        <v>62</v>
      </c>
      <c r="L107" s="24" t="s">
        <v>7</v>
      </c>
      <c r="M107" s="67"/>
      <c r="N107" s="35"/>
      <c r="O107" s="35"/>
      <c r="P107" s="36"/>
      <c r="Q107" s="35"/>
      <c r="R107" s="35"/>
      <c r="S107" s="37"/>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65">
        <f t="shared" si="9"/>
        <v>0</v>
      </c>
      <c r="BB107" s="65">
        <f t="shared" si="10"/>
        <v>0</v>
      </c>
      <c r="BC107" s="31" t="str">
        <f t="shared" si="11"/>
        <v>INR Zero Only</v>
      </c>
      <c r="IE107" s="33"/>
      <c r="IF107" s="33"/>
      <c r="IG107" s="33"/>
      <c r="IH107" s="33"/>
      <c r="II107" s="33"/>
    </row>
    <row r="108" spans="1:243" s="32" customFormat="1" ht="27">
      <c r="A108" s="18">
        <v>75.03</v>
      </c>
      <c r="B108" s="81" t="s">
        <v>275</v>
      </c>
      <c r="C108" s="19" t="s">
        <v>149</v>
      </c>
      <c r="D108" s="82">
        <v>4</v>
      </c>
      <c r="E108" s="82" t="s">
        <v>231</v>
      </c>
      <c r="F108" s="82">
        <v>850</v>
      </c>
      <c r="G108" s="34"/>
      <c r="H108" s="34"/>
      <c r="I108" s="20" t="s">
        <v>37</v>
      </c>
      <c r="J108" s="23">
        <f t="shared" si="8"/>
        <v>1</v>
      </c>
      <c r="K108" s="24" t="s">
        <v>62</v>
      </c>
      <c r="L108" s="24" t="s">
        <v>7</v>
      </c>
      <c r="M108" s="67"/>
      <c r="N108" s="35"/>
      <c r="O108" s="35"/>
      <c r="P108" s="36"/>
      <c r="Q108" s="35"/>
      <c r="R108" s="35"/>
      <c r="S108" s="37"/>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65">
        <f t="shared" si="9"/>
        <v>0</v>
      </c>
      <c r="BB108" s="65">
        <f t="shared" si="10"/>
        <v>0</v>
      </c>
      <c r="BC108" s="31" t="str">
        <f t="shared" si="11"/>
        <v>INR Zero Only</v>
      </c>
      <c r="IE108" s="33"/>
      <c r="IF108" s="33"/>
      <c r="IG108" s="33"/>
      <c r="IH108" s="33"/>
      <c r="II108" s="33"/>
    </row>
    <row r="109" spans="1:243" s="32" customFormat="1" ht="60">
      <c r="A109" s="18">
        <v>76</v>
      </c>
      <c r="B109" s="81" t="s">
        <v>282</v>
      </c>
      <c r="C109" s="19" t="s">
        <v>150</v>
      </c>
      <c r="D109" s="82">
        <v>28</v>
      </c>
      <c r="E109" s="82" t="s">
        <v>308</v>
      </c>
      <c r="F109" s="82">
        <v>2962</v>
      </c>
      <c r="G109" s="34"/>
      <c r="H109" s="34"/>
      <c r="I109" s="20" t="s">
        <v>37</v>
      </c>
      <c r="J109" s="23">
        <f t="shared" si="8"/>
        <v>1</v>
      </c>
      <c r="K109" s="24" t="s">
        <v>62</v>
      </c>
      <c r="L109" s="24" t="s">
        <v>7</v>
      </c>
      <c r="M109" s="67"/>
      <c r="N109" s="35"/>
      <c r="O109" s="35"/>
      <c r="P109" s="36"/>
      <c r="Q109" s="35"/>
      <c r="R109" s="35"/>
      <c r="S109" s="37"/>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65">
        <f t="shared" si="9"/>
        <v>0</v>
      </c>
      <c r="BB109" s="65">
        <f t="shared" si="10"/>
        <v>0</v>
      </c>
      <c r="BC109" s="31" t="str">
        <f t="shared" si="11"/>
        <v>INR Zero Only</v>
      </c>
      <c r="IE109" s="33"/>
      <c r="IF109" s="33"/>
      <c r="IG109" s="33"/>
      <c r="IH109" s="33"/>
      <c r="II109" s="33"/>
    </row>
    <row r="110" spans="1:243" s="32" customFormat="1" ht="45">
      <c r="A110" s="18">
        <v>77</v>
      </c>
      <c r="B110" s="81" t="s">
        <v>283</v>
      </c>
      <c r="C110" s="19" t="s">
        <v>151</v>
      </c>
      <c r="D110" s="82">
        <v>28</v>
      </c>
      <c r="E110" s="82" t="s">
        <v>308</v>
      </c>
      <c r="F110" s="82">
        <v>1684</v>
      </c>
      <c r="G110" s="34"/>
      <c r="H110" s="34"/>
      <c r="I110" s="20" t="s">
        <v>37</v>
      </c>
      <c r="J110" s="23">
        <f t="shared" si="8"/>
        <v>1</v>
      </c>
      <c r="K110" s="24" t="s">
        <v>62</v>
      </c>
      <c r="L110" s="24" t="s">
        <v>7</v>
      </c>
      <c r="M110" s="67"/>
      <c r="N110" s="35"/>
      <c r="O110" s="35"/>
      <c r="P110" s="36"/>
      <c r="Q110" s="35"/>
      <c r="R110" s="35"/>
      <c r="S110" s="37"/>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65">
        <f t="shared" si="9"/>
        <v>0</v>
      </c>
      <c r="BB110" s="65">
        <f t="shared" si="10"/>
        <v>0</v>
      </c>
      <c r="BC110" s="31" t="str">
        <f t="shared" si="11"/>
        <v>INR Zero Only</v>
      </c>
      <c r="IE110" s="33"/>
      <c r="IF110" s="33"/>
      <c r="IG110" s="33"/>
      <c r="IH110" s="33"/>
      <c r="II110" s="33"/>
    </row>
    <row r="111" spans="1:243" s="32" customFormat="1" ht="45">
      <c r="A111" s="18">
        <v>78</v>
      </c>
      <c r="B111" s="81" t="s">
        <v>284</v>
      </c>
      <c r="C111" s="19" t="s">
        <v>152</v>
      </c>
      <c r="D111" s="82">
        <v>28</v>
      </c>
      <c r="E111" s="82" t="s">
        <v>308</v>
      </c>
      <c r="F111" s="82">
        <v>929</v>
      </c>
      <c r="G111" s="34"/>
      <c r="H111" s="34"/>
      <c r="I111" s="20" t="s">
        <v>37</v>
      </c>
      <c r="J111" s="23">
        <f t="shared" si="8"/>
        <v>1</v>
      </c>
      <c r="K111" s="24" t="s">
        <v>62</v>
      </c>
      <c r="L111" s="24" t="s">
        <v>7</v>
      </c>
      <c r="M111" s="67"/>
      <c r="N111" s="35"/>
      <c r="O111" s="35"/>
      <c r="P111" s="36"/>
      <c r="Q111" s="35"/>
      <c r="R111" s="35"/>
      <c r="S111" s="37"/>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65">
        <f t="shared" si="9"/>
        <v>0</v>
      </c>
      <c r="BB111" s="65">
        <f t="shared" si="10"/>
        <v>0</v>
      </c>
      <c r="BC111" s="31" t="str">
        <f t="shared" si="11"/>
        <v>INR Zero Only</v>
      </c>
      <c r="IE111" s="33"/>
      <c r="IF111" s="33"/>
      <c r="IG111" s="33"/>
      <c r="IH111" s="33"/>
      <c r="II111" s="33"/>
    </row>
    <row r="112" spans="1:243" s="32" customFormat="1" ht="45">
      <c r="A112" s="18">
        <v>79</v>
      </c>
      <c r="B112" s="81" t="s">
        <v>285</v>
      </c>
      <c r="C112" s="19" t="s">
        <v>153</v>
      </c>
      <c r="D112" s="82">
        <v>86</v>
      </c>
      <c r="E112" s="82" t="s">
        <v>308</v>
      </c>
      <c r="F112" s="82">
        <v>101</v>
      </c>
      <c r="G112" s="34"/>
      <c r="H112" s="34"/>
      <c r="I112" s="20" t="s">
        <v>37</v>
      </c>
      <c r="J112" s="23">
        <f t="shared" si="8"/>
        <v>1</v>
      </c>
      <c r="K112" s="24" t="s">
        <v>62</v>
      </c>
      <c r="L112" s="24" t="s">
        <v>7</v>
      </c>
      <c r="M112" s="67"/>
      <c r="N112" s="35"/>
      <c r="O112" s="35"/>
      <c r="P112" s="36"/>
      <c r="Q112" s="35"/>
      <c r="R112" s="35"/>
      <c r="S112" s="37"/>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65">
        <f t="shared" si="9"/>
        <v>0</v>
      </c>
      <c r="BB112" s="65">
        <f t="shared" si="10"/>
        <v>0</v>
      </c>
      <c r="BC112" s="31" t="str">
        <f t="shared" si="11"/>
        <v>INR Zero Only</v>
      </c>
      <c r="IE112" s="33"/>
      <c r="IF112" s="33"/>
      <c r="IG112" s="33"/>
      <c r="IH112" s="33"/>
      <c r="II112" s="33"/>
    </row>
    <row r="113" spans="1:243" s="32" customFormat="1" ht="30">
      <c r="A113" s="18">
        <v>80</v>
      </c>
      <c r="B113" s="99" t="s">
        <v>286</v>
      </c>
      <c r="C113" s="19" t="s">
        <v>154</v>
      </c>
      <c r="D113" s="82">
        <v>28</v>
      </c>
      <c r="E113" s="82" t="s">
        <v>308</v>
      </c>
      <c r="F113" s="82">
        <v>811</v>
      </c>
      <c r="G113" s="34"/>
      <c r="H113" s="34"/>
      <c r="I113" s="20" t="s">
        <v>37</v>
      </c>
      <c r="J113" s="23">
        <f t="shared" si="8"/>
        <v>1</v>
      </c>
      <c r="K113" s="24" t="s">
        <v>62</v>
      </c>
      <c r="L113" s="24" t="s">
        <v>7</v>
      </c>
      <c r="M113" s="67"/>
      <c r="N113" s="35"/>
      <c r="O113" s="35"/>
      <c r="P113" s="36"/>
      <c r="Q113" s="35"/>
      <c r="R113" s="35"/>
      <c r="S113" s="37"/>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65">
        <f t="shared" si="9"/>
        <v>0</v>
      </c>
      <c r="BB113" s="65">
        <f t="shared" si="10"/>
        <v>0</v>
      </c>
      <c r="BC113" s="31" t="str">
        <f t="shared" si="11"/>
        <v>INR Zero Only</v>
      </c>
      <c r="IE113" s="33"/>
      <c r="IF113" s="33"/>
      <c r="IG113" s="33"/>
      <c r="IH113" s="33"/>
      <c r="II113" s="33"/>
    </row>
    <row r="114" spans="1:243" s="32" customFormat="1" ht="45">
      <c r="A114" s="18">
        <v>81</v>
      </c>
      <c r="B114" s="70" t="s">
        <v>287</v>
      </c>
      <c r="C114" s="19" t="s">
        <v>155</v>
      </c>
      <c r="D114" s="82">
        <v>28</v>
      </c>
      <c r="E114" s="82" t="s">
        <v>308</v>
      </c>
      <c r="F114" s="82">
        <v>124</v>
      </c>
      <c r="G114" s="34"/>
      <c r="H114" s="34"/>
      <c r="I114" s="20" t="s">
        <v>37</v>
      </c>
      <c r="J114" s="23">
        <f t="shared" si="8"/>
        <v>1</v>
      </c>
      <c r="K114" s="24" t="s">
        <v>62</v>
      </c>
      <c r="L114" s="24" t="s">
        <v>7</v>
      </c>
      <c r="M114" s="67"/>
      <c r="N114" s="35"/>
      <c r="O114" s="35"/>
      <c r="P114" s="36"/>
      <c r="Q114" s="35"/>
      <c r="R114" s="35"/>
      <c r="S114" s="37"/>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65">
        <f t="shared" si="9"/>
        <v>0</v>
      </c>
      <c r="BB114" s="65">
        <f t="shared" si="10"/>
        <v>0</v>
      </c>
      <c r="BC114" s="31" t="str">
        <f t="shared" si="11"/>
        <v>INR Zero Only</v>
      </c>
      <c r="IE114" s="33"/>
      <c r="IF114" s="33"/>
      <c r="IG114" s="33"/>
      <c r="IH114" s="33"/>
      <c r="II114" s="33"/>
    </row>
    <row r="115" spans="1:243" s="32" customFormat="1" ht="287.25">
      <c r="A115" s="18">
        <v>82</v>
      </c>
      <c r="B115" s="71" t="s">
        <v>288</v>
      </c>
      <c r="C115" s="19" t="s">
        <v>156</v>
      </c>
      <c r="D115" s="20"/>
      <c r="E115" s="21"/>
      <c r="F115" s="20"/>
      <c r="G115" s="22"/>
      <c r="H115" s="22"/>
      <c r="I115" s="20"/>
      <c r="J115" s="23"/>
      <c r="K115" s="24"/>
      <c r="L115" s="24"/>
      <c r="M115" s="25"/>
      <c r="N115" s="26"/>
      <c r="O115" s="26"/>
      <c r="P115" s="27"/>
      <c r="Q115" s="26"/>
      <c r="R115" s="26"/>
      <c r="S115" s="2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29"/>
      <c r="BB115" s="30"/>
      <c r="BC115" s="31"/>
      <c r="IE115" s="33"/>
      <c r="IF115" s="33"/>
      <c r="IG115" s="33"/>
      <c r="IH115" s="33"/>
      <c r="II115" s="33"/>
    </row>
    <row r="116" spans="1:243" s="32" customFormat="1" ht="120">
      <c r="A116" s="18">
        <v>83</v>
      </c>
      <c r="B116" s="71" t="s">
        <v>289</v>
      </c>
      <c r="C116" s="19" t="s">
        <v>157</v>
      </c>
      <c r="D116" s="82">
        <v>190</v>
      </c>
      <c r="E116" s="82" t="s">
        <v>309</v>
      </c>
      <c r="F116" s="82">
        <v>850</v>
      </c>
      <c r="G116" s="34"/>
      <c r="H116" s="34"/>
      <c r="I116" s="20" t="s">
        <v>37</v>
      </c>
      <c r="J116" s="23">
        <f t="shared" si="8"/>
        <v>1</v>
      </c>
      <c r="K116" s="24" t="s">
        <v>62</v>
      </c>
      <c r="L116" s="24" t="s">
        <v>7</v>
      </c>
      <c r="M116" s="67"/>
      <c r="N116" s="35"/>
      <c r="O116" s="35"/>
      <c r="P116" s="36"/>
      <c r="Q116" s="35"/>
      <c r="R116" s="35"/>
      <c r="S116" s="37"/>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65">
        <f t="shared" si="9"/>
        <v>0</v>
      </c>
      <c r="BB116" s="65">
        <f t="shared" si="10"/>
        <v>0</v>
      </c>
      <c r="BC116" s="31" t="str">
        <f t="shared" si="11"/>
        <v>INR Zero Only</v>
      </c>
      <c r="IE116" s="33"/>
      <c r="IF116" s="33"/>
      <c r="IG116" s="33"/>
      <c r="IH116" s="33"/>
      <c r="II116" s="33"/>
    </row>
    <row r="117" spans="1:243" s="32" customFormat="1" ht="31.5">
      <c r="A117" s="18">
        <v>84</v>
      </c>
      <c r="B117" s="70" t="s">
        <v>290</v>
      </c>
      <c r="C117" s="19" t="s">
        <v>158</v>
      </c>
      <c r="D117" s="100">
        <v>90</v>
      </c>
      <c r="E117" s="93" t="s">
        <v>231</v>
      </c>
      <c r="F117" s="100">
        <v>1000</v>
      </c>
      <c r="G117" s="34"/>
      <c r="H117" s="34"/>
      <c r="I117" s="20" t="s">
        <v>37</v>
      </c>
      <c r="J117" s="23">
        <f t="shared" si="8"/>
        <v>1</v>
      </c>
      <c r="K117" s="24" t="s">
        <v>62</v>
      </c>
      <c r="L117" s="24" t="s">
        <v>7</v>
      </c>
      <c r="M117" s="67"/>
      <c r="N117" s="35"/>
      <c r="O117" s="35"/>
      <c r="P117" s="36"/>
      <c r="Q117" s="35"/>
      <c r="R117" s="35"/>
      <c r="S117" s="37"/>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65">
        <f t="shared" si="9"/>
        <v>0</v>
      </c>
      <c r="BB117" s="65">
        <f t="shared" si="10"/>
        <v>0</v>
      </c>
      <c r="BC117" s="31" t="str">
        <f t="shared" si="11"/>
        <v>INR Zero Only</v>
      </c>
      <c r="IE117" s="33"/>
      <c r="IF117" s="33"/>
      <c r="IG117" s="33"/>
      <c r="IH117" s="33"/>
      <c r="II117" s="33"/>
    </row>
    <row r="118" spans="1:243" s="32" customFormat="1" ht="90.75">
      <c r="A118" s="18">
        <v>85</v>
      </c>
      <c r="B118" s="70" t="s">
        <v>291</v>
      </c>
      <c r="C118" s="19" t="s">
        <v>159</v>
      </c>
      <c r="D118" s="100">
        <v>66</v>
      </c>
      <c r="E118" s="93" t="s">
        <v>231</v>
      </c>
      <c r="F118" s="100">
        <v>750</v>
      </c>
      <c r="G118" s="34"/>
      <c r="H118" s="34"/>
      <c r="I118" s="20" t="s">
        <v>37</v>
      </c>
      <c r="J118" s="23">
        <f t="shared" si="8"/>
        <v>1</v>
      </c>
      <c r="K118" s="24" t="s">
        <v>62</v>
      </c>
      <c r="L118" s="24" t="s">
        <v>7</v>
      </c>
      <c r="M118" s="67"/>
      <c r="N118" s="35"/>
      <c r="O118" s="35"/>
      <c r="P118" s="36"/>
      <c r="Q118" s="35"/>
      <c r="R118" s="35"/>
      <c r="S118" s="37"/>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65">
        <f t="shared" si="9"/>
        <v>0</v>
      </c>
      <c r="BB118" s="65">
        <f t="shared" si="10"/>
        <v>0</v>
      </c>
      <c r="BC118" s="31" t="str">
        <f t="shared" si="11"/>
        <v>INR Zero Only</v>
      </c>
      <c r="IE118" s="33"/>
      <c r="IF118" s="33"/>
      <c r="IG118" s="33"/>
      <c r="IH118" s="33"/>
      <c r="II118" s="33"/>
    </row>
    <row r="119" spans="1:243" s="32" customFormat="1" ht="91.5">
      <c r="A119" s="18">
        <v>86</v>
      </c>
      <c r="B119" s="70" t="s">
        <v>292</v>
      </c>
      <c r="C119" s="19" t="s">
        <v>160</v>
      </c>
      <c r="D119" s="100">
        <v>56</v>
      </c>
      <c r="E119" s="93" t="s">
        <v>231</v>
      </c>
      <c r="F119" s="100">
        <v>1050</v>
      </c>
      <c r="G119" s="34"/>
      <c r="H119" s="34"/>
      <c r="I119" s="20" t="s">
        <v>37</v>
      </c>
      <c r="J119" s="23">
        <f t="shared" si="8"/>
        <v>1</v>
      </c>
      <c r="K119" s="24" t="s">
        <v>62</v>
      </c>
      <c r="L119" s="24" t="s">
        <v>7</v>
      </c>
      <c r="M119" s="67"/>
      <c r="N119" s="35"/>
      <c r="O119" s="35"/>
      <c r="P119" s="36"/>
      <c r="Q119" s="35"/>
      <c r="R119" s="35"/>
      <c r="S119" s="37"/>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65">
        <f t="shared" si="9"/>
        <v>0</v>
      </c>
      <c r="BB119" s="65">
        <f t="shared" si="10"/>
        <v>0</v>
      </c>
      <c r="BC119" s="31" t="str">
        <f t="shared" si="11"/>
        <v>INR Zero Only</v>
      </c>
      <c r="IE119" s="33"/>
      <c r="IF119" s="33"/>
      <c r="IG119" s="33"/>
      <c r="IH119" s="33"/>
      <c r="II119" s="33"/>
    </row>
    <row r="120" spans="1:243" s="32" customFormat="1" ht="75">
      <c r="A120" s="18">
        <v>87</v>
      </c>
      <c r="B120" s="81" t="s">
        <v>293</v>
      </c>
      <c r="C120" s="19" t="s">
        <v>161</v>
      </c>
      <c r="D120" s="100">
        <v>32</v>
      </c>
      <c r="E120" s="93" t="s">
        <v>231</v>
      </c>
      <c r="F120" s="100">
        <v>2250</v>
      </c>
      <c r="G120" s="34"/>
      <c r="H120" s="34"/>
      <c r="I120" s="20" t="s">
        <v>37</v>
      </c>
      <c r="J120" s="23">
        <f t="shared" si="8"/>
        <v>1</v>
      </c>
      <c r="K120" s="24" t="s">
        <v>62</v>
      </c>
      <c r="L120" s="24" t="s">
        <v>7</v>
      </c>
      <c r="M120" s="67"/>
      <c r="N120" s="35"/>
      <c r="O120" s="35"/>
      <c r="P120" s="36"/>
      <c r="Q120" s="35"/>
      <c r="R120" s="35"/>
      <c r="S120" s="37"/>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65">
        <f t="shared" si="9"/>
        <v>0</v>
      </c>
      <c r="BB120" s="65">
        <f t="shared" si="10"/>
        <v>0</v>
      </c>
      <c r="BC120" s="31" t="str">
        <f t="shared" si="11"/>
        <v>INR Zero Only</v>
      </c>
      <c r="IE120" s="33"/>
      <c r="IF120" s="33"/>
      <c r="IG120" s="33"/>
      <c r="IH120" s="33"/>
      <c r="II120" s="33"/>
    </row>
    <row r="121" spans="1:243" s="32" customFormat="1" ht="30">
      <c r="A121" s="18">
        <v>88</v>
      </c>
      <c r="B121" s="70" t="s">
        <v>294</v>
      </c>
      <c r="C121" s="19" t="s">
        <v>162</v>
      </c>
      <c r="D121" s="100">
        <v>32</v>
      </c>
      <c r="E121" s="93" t="s">
        <v>231</v>
      </c>
      <c r="F121" s="100">
        <v>1000</v>
      </c>
      <c r="G121" s="34"/>
      <c r="H121" s="34"/>
      <c r="I121" s="20" t="s">
        <v>37</v>
      </c>
      <c r="J121" s="23">
        <f t="shared" si="8"/>
        <v>1</v>
      </c>
      <c r="K121" s="24" t="s">
        <v>62</v>
      </c>
      <c r="L121" s="24" t="s">
        <v>7</v>
      </c>
      <c r="M121" s="67"/>
      <c r="N121" s="35"/>
      <c r="O121" s="35"/>
      <c r="P121" s="36"/>
      <c r="Q121" s="35"/>
      <c r="R121" s="35"/>
      <c r="S121" s="37"/>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65">
        <f t="shared" si="9"/>
        <v>0</v>
      </c>
      <c r="BB121" s="65">
        <f t="shared" si="10"/>
        <v>0</v>
      </c>
      <c r="BC121" s="31" t="str">
        <f t="shared" si="11"/>
        <v>INR Zero Only</v>
      </c>
      <c r="IE121" s="33"/>
      <c r="IF121" s="33"/>
      <c r="IG121" s="33"/>
      <c r="IH121" s="33"/>
      <c r="II121" s="33"/>
    </row>
    <row r="122" spans="1:243" s="32" customFormat="1" ht="60.75">
      <c r="A122" s="18">
        <v>89</v>
      </c>
      <c r="B122" s="70" t="s">
        <v>295</v>
      </c>
      <c r="C122" s="19" t="s">
        <v>163</v>
      </c>
      <c r="D122" s="100">
        <v>24</v>
      </c>
      <c r="E122" s="93" t="s">
        <v>231</v>
      </c>
      <c r="F122" s="100">
        <v>4310</v>
      </c>
      <c r="G122" s="34"/>
      <c r="H122" s="34"/>
      <c r="I122" s="20" t="s">
        <v>37</v>
      </c>
      <c r="J122" s="23">
        <f t="shared" si="8"/>
        <v>1</v>
      </c>
      <c r="K122" s="24" t="s">
        <v>62</v>
      </c>
      <c r="L122" s="24" t="s">
        <v>7</v>
      </c>
      <c r="M122" s="67"/>
      <c r="N122" s="35"/>
      <c r="O122" s="35"/>
      <c r="P122" s="36"/>
      <c r="Q122" s="35"/>
      <c r="R122" s="35"/>
      <c r="S122" s="37"/>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65">
        <f t="shared" si="9"/>
        <v>0</v>
      </c>
      <c r="BB122" s="65">
        <f t="shared" si="10"/>
        <v>0</v>
      </c>
      <c r="BC122" s="31" t="str">
        <f t="shared" si="11"/>
        <v>INR Zero Only</v>
      </c>
      <c r="IE122" s="33"/>
      <c r="IF122" s="33"/>
      <c r="IG122" s="33"/>
      <c r="IH122" s="33"/>
      <c r="II122" s="33"/>
    </row>
    <row r="123" spans="1:243" s="32" customFormat="1" ht="61.5">
      <c r="A123" s="18">
        <v>90</v>
      </c>
      <c r="B123" s="70" t="s">
        <v>296</v>
      </c>
      <c r="C123" s="19" t="s">
        <v>164</v>
      </c>
      <c r="D123" s="100">
        <v>24</v>
      </c>
      <c r="E123" s="93" t="s">
        <v>231</v>
      </c>
      <c r="F123" s="100">
        <v>1000</v>
      </c>
      <c r="G123" s="34"/>
      <c r="H123" s="34"/>
      <c r="I123" s="20" t="s">
        <v>37</v>
      </c>
      <c r="J123" s="23">
        <f t="shared" si="8"/>
        <v>1</v>
      </c>
      <c r="K123" s="24" t="s">
        <v>62</v>
      </c>
      <c r="L123" s="24" t="s">
        <v>7</v>
      </c>
      <c r="M123" s="67"/>
      <c r="N123" s="35"/>
      <c r="O123" s="35"/>
      <c r="P123" s="36"/>
      <c r="Q123" s="35"/>
      <c r="R123" s="35"/>
      <c r="S123" s="37"/>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65">
        <f t="shared" si="9"/>
        <v>0</v>
      </c>
      <c r="BB123" s="65">
        <f t="shared" si="10"/>
        <v>0</v>
      </c>
      <c r="BC123" s="31" t="str">
        <f t="shared" si="11"/>
        <v>INR Zero Only</v>
      </c>
      <c r="IE123" s="33"/>
      <c r="IF123" s="33"/>
      <c r="IG123" s="33"/>
      <c r="IH123" s="33"/>
      <c r="II123" s="33"/>
    </row>
    <row r="124" spans="1:243" s="32" customFormat="1" ht="76.5">
      <c r="A124" s="18">
        <v>91</v>
      </c>
      <c r="B124" s="70" t="s">
        <v>297</v>
      </c>
      <c r="C124" s="19" t="s">
        <v>165</v>
      </c>
      <c r="D124" s="100">
        <v>34</v>
      </c>
      <c r="E124" s="93" t="s">
        <v>231</v>
      </c>
      <c r="F124" s="72">
        <v>5970</v>
      </c>
      <c r="G124" s="34"/>
      <c r="H124" s="34"/>
      <c r="I124" s="20" t="s">
        <v>37</v>
      </c>
      <c r="J124" s="23">
        <f t="shared" si="8"/>
        <v>1</v>
      </c>
      <c r="K124" s="24" t="s">
        <v>62</v>
      </c>
      <c r="L124" s="24" t="s">
        <v>7</v>
      </c>
      <c r="M124" s="67"/>
      <c r="N124" s="35"/>
      <c r="O124" s="35"/>
      <c r="P124" s="36"/>
      <c r="Q124" s="35"/>
      <c r="R124" s="35"/>
      <c r="S124" s="37"/>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65">
        <f t="shared" si="9"/>
        <v>0</v>
      </c>
      <c r="BB124" s="65">
        <f t="shared" si="10"/>
        <v>0</v>
      </c>
      <c r="BC124" s="31" t="str">
        <f t="shared" si="11"/>
        <v>INR Zero Only</v>
      </c>
      <c r="IE124" s="33"/>
      <c r="IF124" s="33"/>
      <c r="IG124" s="33"/>
      <c r="IH124" s="33"/>
      <c r="II124" s="33"/>
    </row>
    <row r="125" spans="1:243" s="32" customFormat="1" ht="30">
      <c r="A125" s="18">
        <v>92</v>
      </c>
      <c r="B125" s="70" t="s">
        <v>298</v>
      </c>
      <c r="C125" s="19" t="s">
        <v>166</v>
      </c>
      <c r="D125" s="100">
        <v>34</v>
      </c>
      <c r="E125" s="93" t="s">
        <v>231</v>
      </c>
      <c r="F125" s="72">
        <v>4300</v>
      </c>
      <c r="G125" s="34"/>
      <c r="H125" s="34"/>
      <c r="I125" s="20" t="s">
        <v>37</v>
      </c>
      <c r="J125" s="23">
        <f t="shared" si="8"/>
        <v>1</v>
      </c>
      <c r="K125" s="24" t="s">
        <v>62</v>
      </c>
      <c r="L125" s="24" t="s">
        <v>7</v>
      </c>
      <c r="M125" s="67"/>
      <c r="N125" s="35"/>
      <c r="O125" s="35"/>
      <c r="P125" s="36"/>
      <c r="Q125" s="35"/>
      <c r="R125" s="35"/>
      <c r="S125" s="37"/>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65">
        <f t="shared" si="9"/>
        <v>0</v>
      </c>
      <c r="BB125" s="65">
        <f t="shared" si="10"/>
        <v>0</v>
      </c>
      <c r="BC125" s="31" t="str">
        <f t="shared" si="11"/>
        <v>INR Zero Only</v>
      </c>
      <c r="IE125" s="33"/>
      <c r="IF125" s="33"/>
      <c r="IG125" s="33"/>
      <c r="IH125" s="33"/>
      <c r="II125" s="33"/>
    </row>
    <row r="126" spans="1:243" s="32" customFormat="1" ht="30">
      <c r="A126" s="18">
        <v>93</v>
      </c>
      <c r="B126" s="70" t="s">
        <v>299</v>
      </c>
      <c r="C126" s="19" t="s">
        <v>167</v>
      </c>
      <c r="D126" s="100">
        <v>34</v>
      </c>
      <c r="E126" s="93" t="s">
        <v>231</v>
      </c>
      <c r="F126" s="72">
        <v>600</v>
      </c>
      <c r="G126" s="34"/>
      <c r="H126" s="34"/>
      <c r="I126" s="20" t="s">
        <v>37</v>
      </c>
      <c r="J126" s="23">
        <f t="shared" si="8"/>
        <v>1</v>
      </c>
      <c r="K126" s="24" t="s">
        <v>62</v>
      </c>
      <c r="L126" s="24" t="s">
        <v>7</v>
      </c>
      <c r="M126" s="67"/>
      <c r="N126" s="35"/>
      <c r="O126" s="35"/>
      <c r="P126" s="36"/>
      <c r="Q126" s="35"/>
      <c r="R126" s="35"/>
      <c r="S126" s="37"/>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65">
        <f t="shared" si="9"/>
        <v>0</v>
      </c>
      <c r="BB126" s="65">
        <f t="shared" si="10"/>
        <v>0</v>
      </c>
      <c r="BC126" s="31" t="str">
        <f t="shared" si="11"/>
        <v>INR Zero Only</v>
      </c>
      <c r="IE126" s="33"/>
      <c r="IF126" s="33"/>
      <c r="IG126" s="33"/>
      <c r="IH126" s="33"/>
      <c r="II126" s="33"/>
    </row>
    <row r="127" spans="1:243" s="32" customFormat="1" ht="30">
      <c r="A127" s="18">
        <v>94</v>
      </c>
      <c r="B127" s="81" t="s">
        <v>300</v>
      </c>
      <c r="C127" s="19" t="s">
        <v>168</v>
      </c>
      <c r="D127" s="82">
        <v>18</v>
      </c>
      <c r="E127" s="76" t="s">
        <v>227</v>
      </c>
      <c r="F127" s="82">
        <v>120</v>
      </c>
      <c r="G127" s="34"/>
      <c r="H127" s="34"/>
      <c r="I127" s="20" t="s">
        <v>37</v>
      </c>
      <c r="J127" s="23">
        <f t="shared" si="8"/>
        <v>1</v>
      </c>
      <c r="K127" s="24" t="s">
        <v>62</v>
      </c>
      <c r="L127" s="24" t="s">
        <v>7</v>
      </c>
      <c r="M127" s="67"/>
      <c r="N127" s="35"/>
      <c r="O127" s="35"/>
      <c r="P127" s="36"/>
      <c r="Q127" s="35"/>
      <c r="R127" s="35"/>
      <c r="S127" s="37"/>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65">
        <f t="shared" si="9"/>
        <v>0</v>
      </c>
      <c r="BB127" s="65">
        <f t="shared" si="10"/>
        <v>0</v>
      </c>
      <c r="BC127" s="31" t="str">
        <f t="shared" si="11"/>
        <v>INR Zero Only</v>
      </c>
      <c r="IE127" s="33"/>
      <c r="IF127" s="33"/>
      <c r="IG127" s="33"/>
      <c r="IH127" s="33"/>
      <c r="II127" s="33"/>
    </row>
    <row r="128" spans="1:243" s="32" customFormat="1" ht="75">
      <c r="A128" s="18">
        <v>95</v>
      </c>
      <c r="B128" s="101" t="s">
        <v>301</v>
      </c>
      <c r="C128" s="19" t="s">
        <v>169</v>
      </c>
      <c r="D128" s="74">
        <v>32</v>
      </c>
      <c r="E128" s="74" t="s">
        <v>241</v>
      </c>
      <c r="F128" s="73">
        <v>4500</v>
      </c>
      <c r="G128" s="34"/>
      <c r="H128" s="34"/>
      <c r="I128" s="20" t="s">
        <v>37</v>
      </c>
      <c r="J128" s="23">
        <f t="shared" si="8"/>
        <v>1</v>
      </c>
      <c r="K128" s="24" t="s">
        <v>62</v>
      </c>
      <c r="L128" s="24" t="s">
        <v>7</v>
      </c>
      <c r="M128" s="67"/>
      <c r="N128" s="35"/>
      <c r="O128" s="35"/>
      <c r="P128" s="36"/>
      <c r="Q128" s="35"/>
      <c r="R128" s="35"/>
      <c r="S128" s="37"/>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65">
        <f t="shared" si="9"/>
        <v>0</v>
      </c>
      <c r="BB128" s="65">
        <f t="shared" si="10"/>
        <v>0</v>
      </c>
      <c r="BC128" s="31" t="str">
        <f t="shared" si="11"/>
        <v>INR Zero Only</v>
      </c>
      <c r="IE128" s="33"/>
      <c r="IF128" s="33"/>
      <c r="IG128" s="33"/>
      <c r="IH128" s="33"/>
      <c r="II128" s="33"/>
    </row>
    <row r="129" spans="1:243" s="32" customFormat="1" ht="105">
      <c r="A129" s="18">
        <v>96</v>
      </c>
      <c r="B129" s="102" t="s">
        <v>302</v>
      </c>
      <c r="C129" s="19" t="s">
        <v>170</v>
      </c>
      <c r="D129" s="74">
        <v>32</v>
      </c>
      <c r="E129" s="74" t="s">
        <v>241</v>
      </c>
      <c r="F129" s="73">
        <v>1000</v>
      </c>
      <c r="G129" s="34"/>
      <c r="H129" s="34"/>
      <c r="I129" s="20" t="s">
        <v>37</v>
      </c>
      <c r="J129" s="23">
        <f t="shared" si="8"/>
        <v>1</v>
      </c>
      <c r="K129" s="24" t="s">
        <v>62</v>
      </c>
      <c r="L129" s="24" t="s">
        <v>7</v>
      </c>
      <c r="M129" s="67"/>
      <c r="N129" s="35"/>
      <c r="O129" s="35"/>
      <c r="P129" s="36"/>
      <c r="Q129" s="35"/>
      <c r="R129" s="35"/>
      <c r="S129" s="37"/>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65">
        <f t="shared" si="9"/>
        <v>0</v>
      </c>
      <c r="BB129" s="65">
        <f t="shared" si="10"/>
        <v>0</v>
      </c>
      <c r="BC129" s="31" t="str">
        <f t="shared" si="11"/>
        <v>INR Zero Only</v>
      </c>
      <c r="IE129" s="33"/>
      <c r="IF129" s="33"/>
      <c r="IG129" s="33"/>
      <c r="IH129" s="33"/>
      <c r="II129" s="33"/>
    </row>
    <row r="130" spans="1:243" s="32" customFormat="1" ht="60">
      <c r="A130" s="18">
        <v>97</v>
      </c>
      <c r="B130" s="101" t="s">
        <v>303</v>
      </c>
      <c r="C130" s="19" t="s">
        <v>171</v>
      </c>
      <c r="D130" s="74">
        <v>4</v>
      </c>
      <c r="E130" s="74" t="s">
        <v>241</v>
      </c>
      <c r="F130" s="73">
        <v>790</v>
      </c>
      <c r="G130" s="34"/>
      <c r="H130" s="34"/>
      <c r="I130" s="20" t="s">
        <v>37</v>
      </c>
      <c r="J130" s="23">
        <f t="shared" si="8"/>
        <v>1</v>
      </c>
      <c r="K130" s="24" t="s">
        <v>62</v>
      </c>
      <c r="L130" s="24" t="s">
        <v>7</v>
      </c>
      <c r="M130" s="67"/>
      <c r="N130" s="35"/>
      <c r="O130" s="35"/>
      <c r="P130" s="36"/>
      <c r="Q130" s="35"/>
      <c r="R130" s="35"/>
      <c r="S130" s="37"/>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65">
        <f t="shared" si="9"/>
        <v>0</v>
      </c>
      <c r="BB130" s="65">
        <f t="shared" si="10"/>
        <v>0</v>
      </c>
      <c r="BC130" s="31" t="str">
        <f t="shared" si="11"/>
        <v>INR Zero Only</v>
      </c>
      <c r="IE130" s="33"/>
      <c r="IF130" s="33"/>
      <c r="IG130" s="33"/>
      <c r="IH130" s="33"/>
      <c r="II130" s="33"/>
    </row>
    <row r="131" spans="1:243" s="32" customFormat="1" ht="45">
      <c r="A131" s="18">
        <v>98</v>
      </c>
      <c r="B131" s="101" t="s">
        <v>304</v>
      </c>
      <c r="C131" s="19" t="s">
        <v>172</v>
      </c>
      <c r="D131" s="20"/>
      <c r="E131" s="21"/>
      <c r="F131" s="20"/>
      <c r="G131" s="22"/>
      <c r="H131" s="22"/>
      <c r="I131" s="20"/>
      <c r="J131" s="23"/>
      <c r="K131" s="24"/>
      <c r="L131" s="24"/>
      <c r="M131" s="25"/>
      <c r="N131" s="26"/>
      <c r="O131" s="26"/>
      <c r="P131" s="27"/>
      <c r="Q131" s="26"/>
      <c r="R131" s="26"/>
      <c r="S131" s="2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29"/>
      <c r="BB131" s="30"/>
      <c r="BC131" s="31"/>
      <c r="IE131" s="33"/>
      <c r="IF131" s="33"/>
      <c r="IG131" s="33"/>
      <c r="IH131" s="33"/>
      <c r="II131" s="33"/>
    </row>
    <row r="132" spans="1:243" s="32" customFormat="1" ht="18.75" customHeight="1">
      <c r="A132" s="18">
        <v>98.01</v>
      </c>
      <c r="B132" s="101" t="s">
        <v>305</v>
      </c>
      <c r="C132" s="19" t="s">
        <v>173</v>
      </c>
      <c r="D132" s="74">
        <v>4</v>
      </c>
      <c r="E132" s="74" t="s">
        <v>241</v>
      </c>
      <c r="F132" s="73">
        <v>182</v>
      </c>
      <c r="G132" s="34"/>
      <c r="H132" s="34"/>
      <c r="I132" s="20" t="s">
        <v>37</v>
      </c>
      <c r="J132" s="23">
        <f t="shared" si="8"/>
        <v>1</v>
      </c>
      <c r="K132" s="24" t="s">
        <v>62</v>
      </c>
      <c r="L132" s="24" t="s">
        <v>7</v>
      </c>
      <c r="M132" s="67"/>
      <c r="N132" s="35"/>
      <c r="O132" s="35"/>
      <c r="P132" s="36"/>
      <c r="Q132" s="35"/>
      <c r="R132" s="35"/>
      <c r="S132" s="37"/>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65">
        <f t="shared" si="9"/>
        <v>0</v>
      </c>
      <c r="BB132" s="65">
        <f t="shared" si="10"/>
        <v>0</v>
      </c>
      <c r="BC132" s="31" t="str">
        <f t="shared" si="11"/>
        <v>INR Zero Only</v>
      </c>
      <c r="IE132" s="33"/>
      <c r="IF132" s="33"/>
      <c r="IG132" s="33"/>
      <c r="IH132" s="33"/>
      <c r="II132" s="33"/>
    </row>
    <row r="133" spans="1:243" s="32" customFormat="1" ht="18.75" customHeight="1">
      <c r="A133" s="18">
        <v>98.02</v>
      </c>
      <c r="B133" s="101" t="s">
        <v>306</v>
      </c>
      <c r="C133" s="19" t="s">
        <v>174</v>
      </c>
      <c r="D133" s="74">
        <v>32</v>
      </c>
      <c r="E133" s="74" t="s">
        <v>241</v>
      </c>
      <c r="F133" s="73">
        <v>116</v>
      </c>
      <c r="G133" s="34"/>
      <c r="H133" s="34"/>
      <c r="I133" s="20" t="s">
        <v>37</v>
      </c>
      <c r="J133" s="23">
        <f t="shared" si="8"/>
        <v>1</v>
      </c>
      <c r="K133" s="24" t="s">
        <v>62</v>
      </c>
      <c r="L133" s="24" t="s">
        <v>7</v>
      </c>
      <c r="M133" s="67"/>
      <c r="N133" s="35"/>
      <c r="O133" s="35"/>
      <c r="P133" s="36"/>
      <c r="Q133" s="35"/>
      <c r="R133" s="35"/>
      <c r="S133" s="37"/>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65">
        <f t="shared" si="9"/>
        <v>0</v>
      </c>
      <c r="BB133" s="65">
        <f t="shared" si="10"/>
        <v>0</v>
      </c>
      <c r="BC133" s="31" t="str">
        <f t="shared" si="11"/>
        <v>INR Zero Only</v>
      </c>
      <c r="IE133" s="33"/>
      <c r="IF133" s="33"/>
      <c r="IG133" s="33"/>
      <c r="IH133" s="33"/>
      <c r="II133" s="33"/>
    </row>
    <row r="134" spans="1:243" s="32" customFormat="1" ht="33" customHeight="1">
      <c r="A134" s="40" t="s">
        <v>60</v>
      </c>
      <c r="B134" s="41"/>
      <c r="C134" s="42"/>
      <c r="D134" s="43"/>
      <c r="E134" s="43"/>
      <c r="F134" s="43"/>
      <c r="G134" s="43"/>
      <c r="H134" s="44"/>
      <c r="I134" s="44"/>
      <c r="J134" s="44"/>
      <c r="K134" s="44"/>
      <c r="L134" s="45"/>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66">
        <f>SUM(BA13:BA133)</f>
        <v>0</v>
      </c>
      <c r="BB134" s="66">
        <f>SUM(BB13:BB133)</f>
        <v>0</v>
      </c>
      <c r="BC134" s="31" t="str">
        <f>SpellNumber($E$2,BB134)</f>
        <v>INR Zero Only</v>
      </c>
      <c r="IE134" s="33">
        <v>4</v>
      </c>
      <c r="IF134" s="33" t="s">
        <v>40</v>
      </c>
      <c r="IG134" s="33" t="s">
        <v>59</v>
      </c>
      <c r="IH134" s="33">
        <v>10</v>
      </c>
      <c r="II134" s="33" t="s">
        <v>36</v>
      </c>
    </row>
    <row r="135" spans="1:243" s="56" customFormat="1" ht="39" customHeight="1" hidden="1">
      <c r="A135" s="41" t="s">
        <v>64</v>
      </c>
      <c r="B135" s="47"/>
      <c r="C135" s="48"/>
      <c r="D135" s="49"/>
      <c r="E135" s="50" t="s">
        <v>61</v>
      </c>
      <c r="F135" s="63"/>
      <c r="G135" s="51"/>
      <c r="H135" s="52"/>
      <c r="I135" s="52"/>
      <c r="J135" s="52"/>
      <c r="K135" s="53"/>
      <c r="L135" s="54"/>
      <c r="M135" s="55"/>
      <c r="O135" s="32"/>
      <c r="P135" s="32"/>
      <c r="Q135" s="32"/>
      <c r="R135" s="32"/>
      <c r="S135" s="32"/>
      <c r="BA135" s="61">
        <f>IF(ISBLANK(F135),0,IF(E135="Excess (+)",ROUND(BA134+(BA134*F135),2),IF(E135="Less (-)",ROUND(BA134+(BA134*F135*(-1)),2),0)))</f>
        <v>0</v>
      </c>
      <c r="BB135" s="62">
        <f>ROUND(BA135,0)</f>
        <v>0</v>
      </c>
      <c r="BC135" s="31" t="str">
        <f>SpellNumber(L135,BB135)</f>
        <v> Zero Only</v>
      </c>
      <c r="IE135" s="57"/>
      <c r="IF135" s="57"/>
      <c r="IG135" s="57"/>
      <c r="IH135" s="57"/>
      <c r="II135" s="57"/>
    </row>
    <row r="136" spans="1:243" s="56" customFormat="1" ht="51" customHeight="1">
      <c r="A136" s="40" t="s">
        <v>63</v>
      </c>
      <c r="B136" s="40"/>
      <c r="C136" s="106" t="str">
        <f>SpellNumber($E$2,BB134)</f>
        <v>INR Zero Only</v>
      </c>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8"/>
      <c r="IE136" s="57"/>
      <c r="IF136" s="57"/>
      <c r="IG136" s="57"/>
      <c r="IH136" s="57"/>
      <c r="II136" s="57"/>
    </row>
    <row r="137" spans="3:243" s="14" customFormat="1" ht="15">
      <c r="C137" s="58"/>
      <c r="D137" s="58"/>
      <c r="E137" s="58"/>
      <c r="F137" s="58"/>
      <c r="G137" s="58"/>
      <c r="H137" s="58"/>
      <c r="I137" s="58"/>
      <c r="J137" s="58"/>
      <c r="K137" s="58"/>
      <c r="L137" s="58"/>
      <c r="M137" s="58"/>
      <c r="O137" s="58"/>
      <c r="BA137" s="58"/>
      <c r="BC137" s="58"/>
      <c r="IE137" s="15"/>
      <c r="IF137" s="15"/>
      <c r="IG137" s="15"/>
      <c r="IH137" s="15"/>
      <c r="II137" s="15"/>
    </row>
  </sheetData>
  <sheetProtection password="F467" sheet="1" selectLockedCells="1"/>
  <mergeCells count="8">
    <mergeCell ref="A9:BC9"/>
    <mergeCell ref="C136:BC136"/>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3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35">
      <formula1>IF(ISBLANK(F135),$A$3:$C$3,$B$3:$C$3)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5">
      <formula1>0</formula1>
      <formula2>IF(E135&lt;&gt;"Select",99.9,0)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35">
      <formula1>IF(E135&lt;&gt;"Select",0,-1)</formula1>
      <formula2>IF(E135&lt;&gt;"Select",99.99,-1)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16:M130 M31:M50 M52:M53 M55:M70 M72:M74 M76:M91 M93:M97 M99:M101 M103:M104 M106:M114 M132:M133 M13:M29">
      <formula1>0</formula1>
      <formula2>999999999999999</formula2>
    </dataValidation>
    <dataValidation allowBlank="1" showInputMessage="1" showErrorMessage="1" promptTitle="Item Description" prompt="Please enter Item Description in text" sqref="B18:B133"/>
    <dataValidation type="decimal" allowBlank="1" showInputMessage="1" showErrorMessage="1" errorTitle="Invalid Entry" error="Only Numeric Values are allowed. " sqref="A31:A33">
      <formula1>0</formula1>
      <formula2>999999999999999</formula2>
    </dataValidation>
    <dataValidation type="list" allowBlank="1" showInputMessage="1" showErrorMessage="1" sqref="L13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3">
      <formula1>"INR"</formula1>
    </dataValidation>
    <dataValidation allowBlank="1" showInputMessage="1" showErrorMessage="1" promptTitle="Addition / Deduction" prompt="Please Choose the correct One" sqref="J13:J133"/>
    <dataValidation type="list" showInputMessage="1" showErrorMessage="1" sqref="I13:I133">
      <formula1>"Excess(+), Less(-)"</formula1>
    </dataValidation>
    <dataValidation allowBlank="1" showInputMessage="1" showErrorMessage="1" promptTitle="Itemcode/Make" prompt="Please enter text" sqref="C13:C133"/>
    <dataValidation type="decimal" allowBlank="1" showInputMessage="1" showErrorMessage="1" promptTitle="Rate Entry" prompt="Please enter the Other Taxes2 in Rupees for this item. " errorTitle="Invaid Entry" error="Only Numeric Values are allowed. " sqref="N13:O1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3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3">
      <formula1>0</formula1>
      <formula2>999999999999999</formula2>
    </dataValidation>
    <dataValidation allowBlank="1" showInputMessage="1" showErrorMessage="1" promptTitle="Units" prompt="Please enter Units in text" sqref="E13:E133"/>
    <dataValidation type="decimal" allowBlank="1" showInputMessage="1" showErrorMessage="1" promptTitle="Quantity" prompt="Please enter the Quantity for this item. " errorTitle="Invalid Entry" error="Only Numeric Values are allowed. " sqref="F13:F133 D13:D133">
      <formula1>0</formula1>
      <formula2>999999999999999</formula2>
    </dataValidation>
    <dataValidation type="list" allowBlank="1" showInputMessage="1" showErrorMessage="1" sqref="K13:K133">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15" t="s">
        <v>2</v>
      </c>
      <c r="F6" s="115"/>
      <c r="G6" s="115"/>
      <c r="H6" s="115"/>
      <c r="I6" s="115"/>
      <c r="J6" s="115"/>
      <c r="K6" s="115"/>
    </row>
    <row r="7" spans="5:11" ht="15">
      <c r="E7" s="115"/>
      <c r="F7" s="115"/>
      <c r="G7" s="115"/>
      <c r="H7" s="115"/>
      <c r="I7" s="115"/>
      <c r="J7" s="115"/>
      <c r="K7" s="115"/>
    </row>
    <row r="8" spans="5:11" ht="15">
      <c r="E8" s="115"/>
      <c r="F8" s="115"/>
      <c r="G8" s="115"/>
      <c r="H8" s="115"/>
      <c r="I8" s="115"/>
      <c r="J8" s="115"/>
      <c r="K8" s="115"/>
    </row>
    <row r="9" spans="5:11" ht="15">
      <c r="E9" s="115"/>
      <c r="F9" s="115"/>
      <c r="G9" s="115"/>
      <c r="H9" s="115"/>
      <c r="I9" s="115"/>
      <c r="J9" s="115"/>
      <c r="K9" s="115"/>
    </row>
    <row r="10" spans="5:11" ht="15">
      <c r="E10" s="115"/>
      <c r="F10" s="115"/>
      <c r="G10" s="115"/>
      <c r="H10" s="115"/>
      <c r="I10" s="115"/>
      <c r="J10" s="115"/>
      <c r="K10" s="115"/>
    </row>
    <row r="11" spans="5:11" ht="15">
      <c r="E11" s="115"/>
      <c r="F11" s="115"/>
      <c r="G11" s="115"/>
      <c r="H11" s="115"/>
      <c r="I11" s="115"/>
      <c r="J11" s="115"/>
      <c r="K11" s="115"/>
    </row>
    <row r="12" spans="5:11" ht="15">
      <c r="E12" s="115"/>
      <c r="F12" s="115"/>
      <c r="G12" s="115"/>
      <c r="H12" s="115"/>
      <c r="I12" s="115"/>
      <c r="J12" s="115"/>
      <c r="K12" s="115"/>
    </row>
    <row r="13" spans="5:11" ht="15">
      <c r="E13" s="115"/>
      <c r="F13" s="115"/>
      <c r="G13" s="115"/>
      <c r="H13" s="115"/>
      <c r="I13" s="115"/>
      <c r="J13" s="115"/>
      <c r="K13" s="115"/>
    </row>
    <row r="14" spans="5:11" ht="15">
      <c r="E14" s="115"/>
      <c r="F14" s="115"/>
      <c r="G14" s="115"/>
      <c r="H14" s="115"/>
      <c r="I14" s="115"/>
      <c r="J14" s="115"/>
      <c r="K14" s="11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IT  Support</cp:lastModifiedBy>
  <cp:lastPrinted>2014-12-11T06:40:55Z</cp:lastPrinted>
  <dcterms:created xsi:type="dcterms:W3CDTF">2009-01-30T06:42:42Z</dcterms:created>
  <dcterms:modified xsi:type="dcterms:W3CDTF">2019-06-10T08:53:15Z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